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25600" windowHeight="14080" tabRatio="714" firstSheet="4" activeTab="4"/>
  </bookViews>
  <sheets>
    <sheet name="49er" sheetId="1" state="hidden" r:id="rId1"/>
    <sheet name="Gpe FJ" sheetId="4" state="hidden" r:id="rId2"/>
    <sheet name="Gpe Espoir" sheetId="5" state="hidden" r:id="rId3"/>
    <sheet name="HC 16 + KL 15,5" sheetId="6" state="hidden" r:id="rId4"/>
    <sheet name="CalendriersCommuns" sheetId="13" r:id="rId5"/>
    <sheet name="Stratégie" sheetId="11" r:id="rId6"/>
    <sheet name="EncadrementActions" sheetId="12" r:id="rId7"/>
    <sheet name="Potentiels" sheetId="14" r:id="rId8"/>
    <sheet name="DélégationsPrésence" sheetId="15" r:id="rId9"/>
    <sheet name="Logistique" sheetId="16" r:id="rId10"/>
  </sheets>
  <definedNames>
    <definedName name="_xlnm.Print_Area" localSheetId="2">'Gpe Espoir'!$A$2:$Z$47</definedName>
    <definedName name="_xlnm.Print_Area" localSheetId="1">'Gpe FJ'!$A$2:$Z$47</definedName>
    <definedName name="_xlnm.Print_Titles" localSheetId="0">'49er'!$2:$2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3" i="1" l="1"/>
  <c r="H6" i="1"/>
  <c r="H4" i="1"/>
  <c r="H5" i="1"/>
  <c r="I3" i="1"/>
  <c r="I6" i="1"/>
  <c r="I4" i="1"/>
  <c r="I5" i="1"/>
  <c r="K3" i="1"/>
  <c r="K6" i="1"/>
  <c r="K4" i="1"/>
  <c r="K5" i="1"/>
  <c r="Q3" i="1"/>
  <c r="S3" i="1"/>
  <c r="S4" i="1"/>
  <c r="S5" i="1"/>
  <c r="S6" i="1"/>
  <c r="Q4" i="1"/>
  <c r="R4" i="1"/>
  <c r="R6" i="1"/>
  <c r="T6" i="1"/>
  <c r="T10" i="1"/>
  <c r="Q5" i="1"/>
  <c r="R5" i="1"/>
  <c r="D6" i="1"/>
  <c r="F6" i="1"/>
  <c r="G6" i="1"/>
  <c r="J6" i="1"/>
  <c r="M6" i="1"/>
  <c r="N6" i="1"/>
  <c r="O6" i="1"/>
  <c r="P6" i="1"/>
  <c r="H8" i="1"/>
  <c r="I8" i="1"/>
  <c r="L8" i="1"/>
  <c r="Q8" i="1"/>
  <c r="R8" i="1"/>
  <c r="T8" i="1"/>
  <c r="S8" i="1"/>
  <c r="G11" i="4"/>
  <c r="H11" i="4"/>
  <c r="J11" i="4"/>
  <c r="L11" i="4"/>
  <c r="U11" i="4"/>
  <c r="W11" i="4"/>
  <c r="G13" i="4"/>
  <c r="H13" i="4"/>
  <c r="H14" i="4"/>
  <c r="H15" i="4"/>
  <c r="H16" i="4"/>
  <c r="H17" i="4"/>
  <c r="H18" i="4"/>
  <c r="H19" i="4"/>
  <c r="H20" i="4"/>
  <c r="H21" i="4"/>
  <c r="H22" i="4"/>
  <c r="H23" i="4"/>
  <c r="H24" i="4"/>
  <c r="H25" i="4"/>
  <c r="H26" i="4"/>
  <c r="H27" i="4"/>
  <c r="H28" i="4"/>
  <c r="J13" i="4"/>
  <c r="J14" i="4"/>
  <c r="J15" i="4"/>
  <c r="J16" i="4"/>
  <c r="J17" i="4"/>
  <c r="J18" i="4"/>
  <c r="J19" i="4"/>
  <c r="J20" i="4"/>
  <c r="J21" i="4"/>
  <c r="J22" i="4"/>
  <c r="J23" i="4"/>
  <c r="J24" i="4"/>
  <c r="J25" i="4"/>
  <c r="J26" i="4"/>
  <c r="J27" i="4"/>
  <c r="J28" i="4"/>
  <c r="L13" i="4"/>
  <c r="U13" i="4"/>
  <c r="W13" i="4"/>
  <c r="W14" i="4"/>
  <c r="W15" i="4"/>
  <c r="W16" i="4"/>
  <c r="W17" i="4"/>
  <c r="W18" i="4"/>
  <c r="W19" i="4"/>
  <c r="W20" i="4"/>
  <c r="W21" i="4"/>
  <c r="W22" i="4"/>
  <c r="W23" i="4"/>
  <c r="W24" i="4"/>
  <c r="W25" i="4"/>
  <c r="W26" i="4"/>
  <c r="W28" i="4"/>
  <c r="W27" i="4"/>
  <c r="G14" i="4"/>
  <c r="G15" i="4"/>
  <c r="G16" i="4"/>
  <c r="G17" i="4"/>
  <c r="G18" i="4"/>
  <c r="G19" i="4"/>
  <c r="G20" i="4"/>
  <c r="G21" i="4"/>
  <c r="G22" i="4"/>
  <c r="G23" i="4"/>
  <c r="G24" i="4"/>
  <c r="G25" i="4"/>
  <c r="G28" i="4"/>
  <c r="G26" i="4"/>
  <c r="G27" i="4"/>
  <c r="L14" i="4"/>
  <c r="L15" i="4"/>
  <c r="L16" i="4"/>
  <c r="L17" i="4"/>
  <c r="L18" i="4"/>
  <c r="L19" i="4"/>
  <c r="L20" i="4"/>
  <c r="L21" i="4"/>
  <c r="L22" i="4"/>
  <c r="L23" i="4"/>
  <c r="L24" i="4"/>
  <c r="L25" i="4"/>
  <c r="L28" i="4"/>
  <c r="L26" i="4"/>
  <c r="L27" i="4"/>
  <c r="U14" i="4"/>
  <c r="U15" i="4"/>
  <c r="U16" i="4"/>
  <c r="U17" i="4"/>
  <c r="U18" i="4"/>
  <c r="U28" i="4"/>
  <c r="X28" i="4"/>
  <c r="U19" i="4"/>
  <c r="U20" i="4"/>
  <c r="U21" i="4"/>
  <c r="U22" i="4"/>
  <c r="U23" i="4"/>
  <c r="U24" i="4"/>
  <c r="U25" i="4"/>
  <c r="U26" i="4"/>
  <c r="U27" i="4"/>
  <c r="N15" i="4"/>
  <c r="Z15" i="4"/>
  <c r="X15" i="4"/>
  <c r="N16" i="4"/>
  <c r="N17" i="4"/>
  <c r="Z17" i="4"/>
  <c r="X17" i="4"/>
  <c r="N18" i="4"/>
  <c r="Z18" i="4"/>
  <c r="X18" i="4"/>
  <c r="N19" i="4"/>
  <c r="X19" i="4"/>
  <c r="N20" i="4"/>
  <c r="X20" i="4"/>
  <c r="N21" i="4"/>
  <c r="X21" i="4"/>
  <c r="Z21" i="4"/>
  <c r="X22" i="4"/>
  <c r="N23" i="4"/>
  <c r="X23" i="4"/>
  <c r="N24" i="4"/>
  <c r="Z24" i="4"/>
  <c r="X24" i="4"/>
  <c r="X25" i="4"/>
  <c r="N26" i="4"/>
  <c r="Z26" i="4"/>
  <c r="X26" i="4"/>
  <c r="X27" i="4"/>
  <c r="E28" i="4"/>
  <c r="I28" i="4"/>
  <c r="M28" i="4"/>
  <c r="P28" i="4"/>
  <c r="Q28" i="4"/>
  <c r="R28" i="4"/>
  <c r="S28" i="4"/>
  <c r="T28" i="4"/>
  <c r="G31" i="4"/>
  <c r="H31" i="4"/>
  <c r="J31" i="4"/>
  <c r="J32" i="4"/>
  <c r="J33" i="4"/>
  <c r="J42" i="4"/>
  <c r="J34" i="4"/>
  <c r="J35" i="4"/>
  <c r="J36" i="4"/>
  <c r="J37" i="4"/>
  <c r="J38" i="4"/>
  <c r="J39" i="4"/>
  <c r="J40" i="4"/>
  <c r="J41" i="4"/>
  <c r="L31" i="4"/>
  <c r="U31" i="4"/>
  <c r="W31" i="4"/>
  <c r="G32" i="4"/>
  <c r="H32" i="4"/>
  <c r="L32" i="4"/>
  <c r="U32" i="4"/>
  <c r="X32" i="4"/>
  <c r="Z32" i="4"/>
  <c r="W32" i="4"/>
  <c r="N32" i="4"/>
  <c r="G33" i="4"/>
  <c r="H33" i="4"/>
  <c r="L33" i="4"/>
  <c r="N33" i="4"/>
  <c r="H34" i="4"/>
  <c r="H35" i="4"/>
  <c r="H36" i="4"/>
  <c r="H37" i="4"/>
  <c r="H42" i="4"/>
  <c r="H38" i="4"/>
  <c r="H39" i="4"/>
  <c r="H40" i="4"/>
  <c r="H41" i="4"/>
  <c r="U33" i="4"/>
  <c r="W33" i="4"/>
  <c r="W34" i="4"/>
  <c r="W35" i="4"/>
  <c r="W36" i="4"/>
  <c r="W37" i="4"/>
  <c r="W38" i="4"/>
  <c r="W39" i="4"/>
  <c r="W40" i="4"/>
  <c r="W41" i="4"/>
  <c r="W42" i="4"/>
  <c r="G34" i="4"/>
  <c r="L34" i="4"/>
  <c r="N34" i="4"/>
  <c r="U34" i="4"/>
  <c r="X34" i="4"/>
  <c r="G35" i="4"/>
  <c r="L35" i="4"/>
  <c r="U35" i="4"/>
  <c r="X35" i="4"/>
  <c r="G36" i="4"/>
  <c r="G37" i="4"/>
  <c r="G42" i="4"/>
  <c r="G38" i="4"/>
  <c r="G39" i="4"/>
  <c r="G40" i="4"/>
  <c r="G41" i="4"/>
  <c r="L36" i="4"/>
  <c r="U36" i="4"/>
  <c r="L37" i="4"/>
  <c r="U37" i="4"/>
  <c r="X37" i="4"/>
  <c r="L38" i="4"/>
  <c r="N38" i="4"/>
  <c r="Z38" i="4"/>
  <c r="U38" i="4"/>
  <c r="X38" i="4"/>
  <c r="L39" i="4"/>
  <c r="N39" i="4"/>
  <c r="Z39" i="4"/>
  <c r="U39" i="4"/>
  <c r="X39" i="4"/>
  <c r="L40" i="4"/>
  <c r="N40" i="4"/>
  <c r="U40" i="4"/>
  <c r="X40" i="4"/>
  <c r="Z40" i="4"/>
  <c r="L41" i="4"/>
  <c r="N41" i="4"/>
  <c r="U41" i="4"/>
  <c r="E42" i="4"/>
  <c r="I42" i="4"/>
  <c r="M42" i="4"/>
  <c r="P42" i="4"/>
  <c r="Q42" i="4"/>
  <c r="R42" i="4"/>
  <c r="S42" i="4"/>
  <c r="T42" i="4"/>
  <c r="G11" i="5"/>
  <c r="H11" i="5"/>
  <c r="J11" i="5"/>
  <c r="L11" i="5"/>
  <c r="U11" i="5"/>
  <c r="W11" i="5"/>
  <c r="G13" i="5"/>
  <c r="H13" i="5"/>
  <c r="N13" i="5"/>
  <c r="J13" i="5"/>
  <c r="L13" i="5"/>
  <c r="U13" i="5"/>
  <c r="X13" i="5"/>
  <c r="W13" i="5"/>
  <c r="W14" i="5"/>
  <c r="W15" i="5"/>
  <c r="W16" i="5"/>
  <c r="W17" i="5"/>
  <c r="W18" i="5"/>
  <c r="W19" i="5"/>
  <c r="W20" i="5"/>
  <c r="W21" i="5"/>
  <c r="W22" i="5"/>
  <c r="W23" i="5"/>
  <c r="W24" i="5"/>
  <c r="W25" i="5"/>
  <c r="W26" i="5"/>
  <c r="W27" i="5"/>
  <c r="W28" i="5"/>
  <c r="G14" i="5"/>
  <c r="H14" i="5"/>
  <c r="H15" i="5"/>
  <c r="H16" i="5"/>
  <c r="H17" i="5"/>
  <c r="H18" i="5"/>
  <c r="H19" i="5"/>
  <c r="H20" i="5"/>
  <c r="H21" i="5"/>
  <c r="H22" i="5"/>
  <c r="H23" i="5"/>
  <c r="H24" i="5"/>
  <c r="H25" i="5"/>
  <c r="H26" i="5"/>
  <c r="H27" i="5"/>
  <c r="H28" i="5"/>
  <c r="J14" i="5"/>
  <c r="J15" i="5"/>
  <c r="J16" i="5"/>
  <c r="J17" i="5"/>
  <c r="J18" i="5"/>
  <c r="G18" i="5"/>
  <c r="N18" i="5"/>
  <c r="Z18" i="5"/>
  <c r="L18" i="5"/>
  <c r="J19" i="5"/>
  <c r="J20" i="5"/>
  <c r="J21" i="5"/>
  <c r="J22" i="5"/>
  <c r="J23" i="5"/>
  <c r="J24" i="5"/>
  <c r="J25" i="5"/>
  <c r="J26" i="5"/>
  <c r="J27" i="5"/>
  <c r="L14" i="5"/>
  <c r="U14" i="5"/>
  <c r="X14" i="5"/>
  <c r="G15" i="5"/>
  <c r="L15" i="5"/>
  <c r="N15" i="5"/>
  <c r="Z15" i="5"/>
  <c r="U15" i="5"/>
  <c r="X15" i="5"/>
  <c r="G16" i="5"/>
  <c r="N16" i="5"/>
  <c r="Z16" i="5"/>
  <c r="L16" i="5"/>
  <c r="U16" i="5"/>
  <c r="X16" i="5"/>
  <c r="G17" i="5"/>
  <c r="L17" i="5"/>
  <c r="N17" i="5"/>
  <c r="U17" i="5"/>
  <c r="X17" i="5"/>
  <c r="Z17" i="5"/>
  <c r="U18" i="5"/>
  <c r="X18" i="5"/>
  <c r="G19" i="5"/>
  <c r="N19" i="5"/>
  <c r="L19" i="5"/>
  <c r="U19" i="5"/>
  <c r="X19" i="5"/>
  <c r="G20" i="5"/>
  <c r="N20" i="5"/>
  <c r="Z20" i="5"/>
  <c r="L20" i="5"/>
  <c r="U20" i="5"/>
  <c r="X20" i="5"/>
  <c r="G21" i="5"/>
  <c r="N21" i="5"/>
  <c r="Z21" i="5"/>
  <c r="L21" i="5"/>
  <c r="U21" i="5"/>
  <c r="X21" i="5"/>
  <c r="G22" i="5"/>
  <c r="N22" i="5"/>
  <c r="L22" i="5"/>
  <c r="U22" i="5"/>
  <c r="X22" i="5"/>
  <c r="G23" i="5"/>
  <c r="N23" i="5"/>
  <c r="L23" i="5"/>
  <c r="U23" i="5"/>
  <c r="X23" i="5"/>
  <c r="G24" i="5"/>
  <c r="L24" i="5"/>
  <c r="U24" i="5"/>
  <c r="X24" i="5"/>
  <c r="G25" i="5"/>
  <c r="L25" i="5"/>
  <c r="N25" i="5"/>
  <c r="Z25" i="5"/>
  <c r="U25" i="5"/>
  <c r="X25" i="5"/>
  <c r="G26" i="5"/>
  <c r="N26" i="5"/>
  <c r="Z26" i="5"/>
  <c r="L26" i="5"/>
  <c r="U26" i="5"/>
  <c r="X26" i="5"/>
  <c r="G27" i="5"/>
  <c r="L27" i="5"/>
  <c r="N27" i="5"/>
  <c r="U27" i="5"/>
  <c r="X27" i="5"/>
  <c r="E28" i="5"/>
  <c r="I28" i="5"/>
  <c r="M28" i="5"/>
  <c r="P28" i="5"/>
  <c r="Q28" i="5"/>
  <c r="R28" i="5"/>
  <c r="S28" i="5"/>
  <c r="T28" i="5"/>
  <c r="G31" i="5"/>
  <c r="H31" i="5"/>
  <c r="J31" i="5"/>
  <c r="L31" i="5"/>
  <c r="U31" i="5"/>
  <c r="X31" i="5"/>
  <c r="Z31" i="5"/>
  <c r="W31" i="5"/>
  <c r="G32" i="5"/>
  <c r="G33" i="5"/>
  <c r="G34" i="5"/>
  <c r="G35" i="5"/>
  <c r="H35" i="5"/>
  <c r="N35" i="5"/>
  <c r="Z35" i="5"/>
  <c r="J35" i="5"/>
  <c r="L35" i="5"/>
  <c r="U35" i="5"/>
  <c r="W35" i="5"/>
  <c r="X35" i="5"/>
  <c r="G36" i="5"/>
  <c r="G37" i="5"/>
  <c r="H37" i="5"/>
  <c r="N37" i="5"/>
  <c r="J37" i="5"/>
  <c r="L37" i="5"/>
  <c r="G38" i="5"/>
  <c r="H38" i="5"/>
  <c r="J38" i="5"/>
  <c r="N38" i="5"/>
  <c r="Z38" i="5"/>
  <c r="L38" i="5"/>
  <c r="U38" i="5"/>
  <c r="W38" i="5"/>
  <c r="X38" i="5"/>
  <c r="G39" i="5"/>
  <c r="G40" i="5"/>
  <c r="G41" i="5"/>
  <c r="H41" i="5"/>
  <c r="N41" i="5"/>
  <c r="Z41" i="5"/>
  <c r="J41" i="5"/>
  <c r="L41" i="5"/>
  <c r="U41" i="5"/>
  <c r="W41" i="5"/>
  <c r="X41" i="5"/>
  <c r="H32" i="5"/>
  <c r="N32" i="5"/>
  <c r="Z32" i="5"/>
  <c r="J32" i="5"/>
  <c r="L32" i="5"/>
  <c r="U32" i="5"/>
  <c r="W32" i="5"/>
  <c r="W33" i="5"/>
  <c r="W34" i="5"/>
  <c r="W36" i="5"/>
  <c r="W37" i="5"/>
  <c r="W39" i="5"/>
  <c r="W42" i="5"/>
  <c r="X42" i="5"/>
  <c r="W40" i="5"/>
  <c r="H33" i="5"/>
  <c r="J33" i="5"/>
  <c r="L33" i="5"/>
  <c r="L42" i="5"/>
  <c r="L34" i="5"/>
  <c r="L36" i="5"/>
  <c r="L39" i="5"/>
  <c r="L40" i="5"/>
  <c r="U33" i="5"/>
  <c r="X33" i="5"/>
  <c r="H34" i="5"/>
  <c r="N34" i="5"/>
  <c r="Z34" i="5"/>
  <c r="J34" i="5"/>
  <c r="U34" i="5"/>
  <c r="X34" i="5"/>
  <c r="J36" i="5"/>
  <c r="J39" i="5"/>
  <c r="J42" i="5"/>
  <c r="J40" i="5"/>
  <c r="H36" i="5"/>
  <c r="U36" i="5"/>
  <c r="X36" i="5"/>
  <c r="U37" i="5"/>
  <c r="X37" i="5"/>
  <c r="H39" i="5"/>
  <c r="N39" i="5"/>
  <c r="U39" i="5"/>
  <c r="X39" i="5"/>
  <c r="Z39" i="5"/>
  <c r="H40" i="5"/>
  <c r="N40" i="5"/>
  <c r="U40" i="5"/>
  <c r="X40" i="5"/>
  <c r="Z40" i="5"/>
  <c r="E42" i="5"/>
  <c r="I42" i="5"/>
  <c r="M42" i="5"/>
  <c r="P42" i="5"/>
  <c r="Q42" i="5"/>
  <c r="R42" i="5"/>
  <c r="S42" i="5"/>
  <c r="T42" i="5"/>
  <c r="H4" i="6"/>
  <c r="H5" i="6"/>
  <c r="I4" i="6"/>
  <c r="I5" i="6"/>
  <c r="K4" i="6"/>
  <c r="K6" i="6"/>
  <c r="K5" i="6"/>
  <c r="Q4" i="6"/>
  <c r="R4" i="6"/>
  <c r="R6" i="6"/>
  <c r="Q5" i="6"/>
  <c r="R5" i="6"/>
  <c r="S4" i="6"/>
  <c r="S6" i="6"/>
  <c r="S5" i="6"/>
  <c r="T6" i="6"/>
  <c r="Q8" i="6"/>
  <c r="R8" i="6"/>
  <c r="U8" i="6"/>
  <c r="S8" i="6"/>
  <c r="D6" i="6"/>
  <c r="F6" i="6"/>
  <c r="G6" i="6"/>
  <c r="J6" i="6"/>
  <c r="M6" i="6"/>
  <c r="N6" i="6"/>
  <c r="O6" i="6"/>
  <c r="P6" i="6"/>
  <c r="L8" i="6"/>
  <c r="L14" i="6"/>
  <c r="L16" i="6"/>
  <c r="Q14" i="6"/>
  <c r="R14" i="6"/>
  <c r="U14" i="6"/>
  <c r="U16" i="6"/>
  <c r="S14" i="6"/>
  <c r="R3" i="1"/>
  <c r="L28" i="5"/>
  <c r="N13" i="4"/>
  <c r="Z13" i="4"/>
  <c r="X13" i="4"/>
  <c r="H6" i="6"/>
  <c r="I6" i="6"/>
  <c r="L6" i="6"/>
  <c r="L10" i="6"/>
  <c r="N24" i="5"/>
  <c r="H42" i="5"/>
  <c r="G28" i="5"/>
  <c r="N28" i="5"/>
  <c r="N35" i="4"/>
  <c r="Z35" i="4"/>
  <c r="N25" i="4"/>
  <c r="Z25" i="4"/>
  <c r="N36" i="5"/>
  <c r="Z36" i="5"/>
  <c r="U42" i="5"/>
  <c r="X41" i="4"/>
  <c r="Z41" i="4"/>
  <c r="N36" i="4"/>
  <c r="N27" i="4"/>
  <c r="Z27" i="4"/>
  <c r="N22" i="4"/>
  <c r="Z22" i="4"/>
  <c r="X36" i="4"/>
  <c r="X16" i="4"/>
  <c r="Z16" i="4"/>
  <c r="N14" i="4"/>
  <c r="L42" i="4"/>
  <c r="N31" i="5"/>
  <c r="J28" i="5"/>
  <c r="Q6" i="1"/>
  <c r="N31" i="4"/>
  <c r="Z31" i="4"/>
  <c r="X31" i="4"/>
  <c r="Z20" i="4"/>
  <c r="Z23" i="4"/>
  <c r="Z19" i="4"/>
  <c r="Z36" i="4"/>
  <c r="Z24" i="5"/>
  <c r="X32" i="5"/>
  <c r="X14" i="4"/>
  <c r="Z14" i="4"/>
  <c r="X33" i="4"/>
  <c r="Z33" i="4"/>
  <c r="N14" i="5"/>
  <c r="Z14" i="5"/>
  <c r="N33" i="5"/>
  <c r="Z33" i="5"/>
  <c r="U42" i="4"/>
  <c r="X42" i="4"/>
  <c r="Q6" i="6"/>
  <c r="G42" i="5"/>
  <c r="N42" i="5"/>
  <c r="Z42" i="5"/>
  <c r="U28" i="5"/>
  <c r="X28" i="5"/>
  <c r="X44" i="5"/>
  <c r="Z37" i="5"/>
  <c r="Z27" i="5"/>
  <c r="Z34" i="4"/>
  <c r="X44" i="4"/>
  <c r="Z22" i="5"/>
  <c r="Z13" i="5"/>
  <c r="N28" i="4"/>
  <c r="Z28" i="5"/>
  <c r="N44" i="5"/>
  <c r="U6" i="6"/>
  <c r="U10" i="6"/>
  <c r="Z23" i="5"/>
  <c r="Z19" i="5"/>
  <c r="N42" i="4"/>
  <c r="Z42" i="4"/>
  <c r="L6" i="1"/>
  <c r="L10" i="1"/>
  <c r="N37" i="4"/>
  <c r="Z37" i="4"/>
  <c r="Z28" i="4"/>
  <c r="N44" i="4"/>
  <c r="X46" i="5"/>
  <c r="Z46" i="5"/>
  <c r="Z44" i="5"/>
  <c r="Z44" i="4"/>
  <c r="X46" i="4"/>
  <c r="Z46" i="4"/>
</calcChain>
</file>

<file path=xl/comments1.xml><?xml version="1.0" encoding="utf-8"?>
<comments xmlns="http://schemas.openxmlformats.org/spreadsheetml/2006/main">
  <authors>
    <author>Mickael BORDE</author>
  </authors>
  <commentList>
    <comment ref="K68" authorId="0">
      <text>
        <r>
          <rPr>
            <b/>
            <sz val="9"/>
            <color indexed="81"/>
            <rFont val="Tahoma"/>
            <family val="2"/>
          </rPr>
          <t>uniquement coureur pour régate Palmas</t>
        </r>
        <r>
          <rPr>
            <sz val="9"/>
            <color indexed="81"/>
            <rFont val="Tahoma"/>
            <family val="2"/>
          </rPr>
          <t xml:space="preserve">
</t>
        </r>
      </text>
    </comment>
    <comment ref="K72" authorId="0">
      <text>
        <r>
          <rPr>
            <b/>
            <sz val="9"/>
            <color indexed="81"/>
            <rFont val="Tahoma"/>
            <family val="2"/>
          </rPr>
          <t>uniquement coureur pour régate Palmas</t>
        </r>
        <r>
          <rPr>
            <sz val="9"/>
            <color indexed="81"/>
            <rFont val="Tahoma"/>
            <family val="2"/>
          </rPr>
          <t xml:space="preserve">
</t>
        </r>
      </text>
    </comment>
    <comment ref="G91" authorId="0">
      <text>
        <r>
          <rPr>
            <sz val="9"/>
            <color indexed="81"/>
            <rFont val="Tahoma"/>
            <family val="2"/>
          </rPr>
          <t xml:space="preserve">prépa Monde U21
</t>
        </r>
      </text>
    </comment>
    <comment ref="U91" authorId="0">
      <text>
        <r>
          <rPr>
            <b/>
            <sz val="9"/>
            <color indexed="81"/>
            <rFont val="Tahoma"/>
            <family val="2"/>
          </rPr>
          <t>pour coureur retenus monde U21</t>
        </r>
        <r>
          <rPr>
            <sz val="9"/>
            <color indexed="81"/>
            <rFont val="Tahoma"/>
            <family val="2"/>
          </rPr>
          <t xml:space="preserve">
</t>
        </r>
      </text>
    </comment>
    <comment ref="G95" authorId="0">
      <text>
        <r>
          <rPr>
            <sz val="9"/>
            <color indexed="81"/>
            <rFont val="Tahoma"/>
            <family val="2"/>
          </rPr>
          <t xml:space="preserve">prépa Monde U21
</t>
        </r>
      </text>
    </comment>
    <comment ref="U95" authorId="0">
      <text>
        <r>
          <rPr>
            <b/>
            <sz val="9"/>
            <color indexed="81"/>
            <rFont val="Tahoma"/>
            <family val="2"/>
          </rPr>
          <t>pour coureur retenus monde U21</t>
        </r>
        <r>
          <rPr>
            <sz val="9"/>
            <color indexed="81"/>
            <rFont val="Tahoma"/>
            <family val="2"/>
          </rPr>
          <t xml:space="preserve">
</t>
        </r>
      </text>
    </comment>
    <comment ref="T128" authorId="0">
      <text>
        <r>
          <rPr>
            <b/>
            <sz val="9"/>
            <color indexed="81"/>
            <rFont val="Tahoma"/>
            <family val="2"/>
          </rPr>
          <t xml:space="preserve">prepa en vue du Monde split
</t>
        </r>
        <r>
          <rPr>
            <sz val="9"/>
            <color indexed="81"/>
            <rFont val="Tahoma"/>
            <family val="2"/>
          </rPr>
          <t xml:space="preserve">
</t>
        </r>
      </text>
    </comment>
    <comment ref="T130" authorId="0">
      <text>
        <r>
          <rPr>
            <b/>
            <sz val="9"/>
            <color indexed="81"/>
            <rFont val="Tahoma"/>
            <family val="2"/>
          </rPr>
          <t xml:space="preserve">prepa en vue de l'europe ou du Monde split
</t>
        </r>
        <r>
          <rPr>
            <sz val="9"/>
            <color indexed="81"/>
            <rFont val="Tahoma"/>
            <family val="2"/>
          </rPr>
          <t xml:space="preserve">
</t>
        </r>
      </text>
    </comment>
    <comment ref="T133" authorId="0">
      <text>
        <r>
          <rPr>
            <sz val="9"/>
            <color indexed="81"/>
            <rFont val="Tahoma"/>
            <family val="2"/>
          </rPr>
          <t xml:space="preserve">si dans les 12 au Monde U21
</t>
        </r>
      </text>
    </comment>
    <comment ref="M140" authorId="0">
      <text>
        <r>
          <rPr>
            <sz val="9"/>
            <color indexed="81"/>
            <rFont val="Tahoma"/>
            <family val="2"/>
          </rPr>
          <t xml:space="preserve">si dans les 12 monde U21
</t>
        </r>
      </text>
    </comment>
  </commentList>
</comments>
</file>

<file path=xl/comments2.xml><?xml version="1.0" encoding="utf-8"?>
<comments xmlns="http://schemas.openxmlformats.org/spreadsheetml/2006/main">
  <authors>
    <author>Mickael BORDE</author>
  </authors>
  <commentList>
    <comment ref="E10" authorId="0">
      <text>
        <r>
          <rPr>
            <b/>
            <sz val="9"/>
            <color indexed="81"/>
            <rFont val="Tahoma"/>
            <family val="2"/>
          </rPr>
          <t>intervenant Dumortier</t>
        </r>
      </text>
    </comment>
    <comment ref="G10" authorId="0">
      <text>
        <r>
          <rPr>
            <b/>
            <sz val="9"/>
            <color indexed="81"/>
            <rFont val="Tahoma"/>
            <family val="2"/>
          </rPr>
          <t>INTERVENANT Gomez ou Morniac</t>
        </r>
      </text>
    </comment>
  </commentList>
</comments>
</file>

<file path=xl/comments3.xml><?xml version="1.0" encoding="utf-8"?>
<comments xmlns="http://schemas.openxmlformats.org/spreadsheetml/2006/main">
  <authors>
    <author>Pascal RAMBEAU</author>
  </authors>
  <commentList>
    <comment ref="DP3" authorId="0">
      <text>
        <r>
          <rPr>
            <b/>
            <sz val="9"/>
            <color indexed="81"/>
            <rFont val="Tahoma"/>
            <family val="2"/>
          </rPr>
          <t>Couruers pas sélectionnés à SWC Hyères</t>
        </r>
      </text>
    </comment>
    <comment ref="FK3" authorId="0">
      <text>
        <r>
          <rPr>
            <b/>
            <sz val="9"/>
            <color indexed="81"/>
            <rFont val="Tahoma"/>
            <family val="2"/>
          </rPr>
          <t>Si qualifié suite Medemblick</t>
        </r>
      </text>
    </comment>
    <comment ref="GA3" authorId="0">
      <text>
        <r>
          <rPr>
            <b/>
            <sz val="9"/>
            <color indexed="81"/>
            <rFont val="Tahoma"/>
            <family val="2"/>
          </rPr>
          <t>Coureurs en délégation</t>
        </r>
      </text>
    </comment>
    <comment ref="GF3" authorId="0">
      <text>
        <r>
          <rPr>
            <b/>
            <sz val="9"/>
            <color indexed="81"/>
            <rFont val="Tahoma"/>
            <family val="2"/>
          </rPr>
          <t>Selon résultat&amp;comportement régate</t>
        </r>
      </text>
    </comment>
    <comment ref="HG3" authorId="0">
      <text>
        <r>
          <rPr>
            <b/>
            <sz val="9"/>
            <color indexed="81"/>
            <rFont val="Tahoma"/>
            <family val="2"/>
          </rPr>
          <t>Sur invitation EF avec proposition ent. Après Kiel &amp; Warnemunde</t>
        </r>
      </text>
    </comment>
    <comment ref="AM4" authorId="0">
      <text>
        <r>
          <rPr>
            <b/>
            <sz val="9"/>
            <color indexed="81"/>
            <rFont val="Tahoma"/>
            <family val="2"/>
          </rPr>
          <t>Si participation au Cht Europe Senior</t>
        </r>
      </text>
    </comment>
    <comment ref="GA4" authorId="0">
      <text>
        <r>
          <rPr>
            <b/>
            <sz val="9"/>
            <color indexed="81"/>
            <rFont val="Tahoma"/>
            <family val="2"/>
          </rPr>
          <t>Coureurs en délégation Cht M U21</t>
        </r>
      </text>
    </comment>
    <comment ref="GF4" authorId="0">
      <text>
        <r>
          <rPr>
            <b/>
            <sz val="9"/>
            <color indexed="81"/>
            <rFont val="Tahoma"/>
            <family val="2"/>
          </rPr>
          <t>Selon résultat&amp;comportement régate</t>
        </r>
      </text>
    </comment>
    <comment ref="AW5" authorId="0">
      <text>
        <r>
          <rPr>
            <b/>
            <sz val="9"/>
            <color indexed="81"/>
            <rFont val="Tahoma"/>
            <family val="2"/>
          </rPr>
          <t>Paul,Gaston, Guillaume, Nicolas Kroll, Antoine, franck, Wilfried,Thomas Simon,David Beaufils, Etienne Le Pen, Adrien Humeau</t>
        </r>
      </text>
    </comment>
    <comment ref="GA5" authorId="0">
      <text>
        <r>
          <rPr>
            <b/>
            <sz val="9"/>
            <color indexed="81"/>
            <rFont val="Tahoma"/>
            <family val="2"/>
          </rPr>
          <t>Autonomie</t>
        </r>
      </text>
    </comment>
    <comment ref="GA6" authorId="0">
      <text>
        <r>
          <rPr>
            <b/>
            <sz val="9"/>
            <color indexed="81"/>
            <rFont val="Tahoma"/>
            <family val="2"/>
          </rPr>
          <t>Autonomie</t>
        </r>
      </text>
    </comment>
    <comment ref="FK7" authorId="0">
      <text>
        <r>
          <rPr>
            <b/>
            <sz val="9"/>
            <color indexed="81"/>
            <rFont val="Tahoma"/>
            <family val="2"/>
          </rPr>
          <t>Si qualifié suite Medemblick</t>
        </r>
      </text>
    </comment>
    <comment ref="GA7" authorId="0">
      <text>
        <r>
          <rPr>
            <b/>
            <sz val="9"/>
            <color indexed="81"/>
            <rFont val="Tahoma"/>
            <family val="2"/>
          </rPr>
          <t>Coureurs en délégation</t>
        </r>
      </text>
    </comment>
    <comment ref="GF7" authorId="0">
      <text>
        <r>
          <rPr>
            <b/>
            <sz val="9"/>
            <color indexed="81"/>
            <rFont val="Tahoma"/>
            <family val="2"/>
          </rPr>
          <t>Selon résultat&amp;comportement régate</t>
        </r>
      </text>
    </comment>
    <comment ref="GA8" authorId="0">
      <text>
        <r>
          <rPr>
            <b/>
            <sz val="9"/>
            <color indexed="81"/>
            <rFont val="Tahoma"/>
            <family val="2"/>
          </rPr>
          <t>Coureurs en délégation Cht M U21</t>
        </r>
      </text>
    </comment>
    <comment ref="GF8" authorId="0">
      <text>
        <r>
          <rPr>
            <b/>
            <sz val="9"/>
            <color indexed="81"/>
            <rFont val="Tahoma"/>
            <family val="2"/>
          </rPr>
          <t>Selon résultat&amp;comportement régate</t>
        </r>
      </text>
    </comment>
    <comment ref="GA9" authorId="0">
      <text>
        <r>
          <rPr>
            <b/>
            <sz val="9"/>
            <color indexed="81"/>
            <rFont val="Tahoma"/>
            <family val="2"/>
          </rPr>
          <t>Autonomie</t>
        </r>
      </text>
    </comment>
    <comment ref="GA10" authorId="0">
      <text>
        <r>
          <rPr>
            <b/>
            <sz val="9"/>
            <color indexed="81"/>
            <rFont val="Tahoma"/>
            <family val="2"/>
          </rPr>
          <t>Autonomie</t>
        </r>
      </text>
    </comment>
  </commentList>
</comments>
</file>

<file path=xl/sharedStrings.xml><?xml version="1.0" encoding="utf-8"?>
<sst xmlns="http://schemas.openxmlformats.org/spreadsheetml/2006/main" count="1092" uniqueCount="430">
  <si>
    <t xml:space="preserve">Série </t>
  </si>
  <si>
    <t xml:space="preserve">Responsable du suivi national </t>
  </si>
  <si>
    <t>Autres Entraîneurs concernés</t>
  </si>
  <si>
    <t xml:space="preserve">Groupe </t>
  </si>
  <si>
    <t xml:space="preserve">Responsable du Groupe </t>
  </si>
  <si>
    <t>Coureurs du Gpe</t>
  </si>
  <si>
    <t>Bases de calcul des coûts :</t>
  </si>
  <si>
    <t>Frais techniques</t>
  </si>
  <si>
    <t>Hébergement</t>
  </si>
  <si>
    <t>E/jour</t>
  </si>
  <si>
    <t>Part FFV</t>
  </si>
  <si>
    <t>sportif</t>
  </si>
  <si>
    <t>COMPÉTITIONS</t>
  </si>
  <si>
    <t>Trajet A-R</t>
  </si>
  <si>
    <t>Nb sportifs</t>
  </si>
  <si>
    <t>Nb km AR</t>
  </si>
  <si>
    <t>Nb véhicule</t>
  </si>
  <si>
    <t>Coût du déplact véhicule</t>
  </si>
  <si>
    <t>Amortist remorque</t>
  </si>
  <si>
    <t>Ferry  Avion location véhicule</t>
  </si>
  <si>
    <t xml:space="preserve"> Essence bateau</t>
  </si>
  <si>
    <t>Nb de bateaux</t>
  </si>
  <si>
    <t>Amortist bateau ou location</t>
  </si>
  <si>
    <t>Divers</t>
  </si>
  <si>
    <t>Coût total</t>
  </si>
  <si>
    <t>Nb j compet*</t>
  </si>
  <si>
    <t>Nb j entraint</t>
  </si>
  <si>
    <t>Nb j déplact</t>
  </si>
  <si>
    <t>Nb j repos</t>
  </si>
  <si>
    <t>Nb sportifs pris en charge</t>
  </si>
  <si>
    <t>Coût 
hébergt 
coureurs</t>
  </si>
  <si>
    <t>Nb Entraîneur + Kiné</t>
  </si>
  <si>
    <t>Coût hébergt 
Entraîneur + Kinés</t>
  </si>
  <si>
    <t>Coût total   en Francs</t>
  </si>
  <si>
    <t>Euros</t>
  </si>
  <si>
    <t>Francs</t>
  </si>
  <si>
    <t>STAGES  -  STAGES INTER-POLES  -  DÉTECTION</t>
  </si>
  <si>
    <t>Légende</t>
  </si>
  <si>
    <t xml:space="preserve">Total déplacement </t>
  </si>
  <si>
    <t xml:space="preserve">Total hébergement </t>
  </si>
  <si>
    <t>* : comprend les jours d'accueil</t>
  </si>
  <si>
    <t xml:space="preserve">TOTAL (Déplact + Hébergt) </t>
  </si>
  <si>
    <t>Coût total    en Euros</t>
  </si>
  <si>
    <t>HC 16</t>
  </si>
  <si>
    <r>
      <t>Amortissement remorque</t>
    </r>
    <r>
      <rPr>
        <b/>
        <sz val="8"/>
        <rFont val="Times New Roman"/>
        <family val="1"/>
      </rPr>
      <t xml:space="preserve"> </t>
    </r>
  </si>
  <si>
    <t>Ferry/avion</t>
  </si>
  <si>
    <t>Coût déplacement entraîneur Avion</t>
  </si>
  <si>
    <t>du 1 au 9/09</t>
  </si>
  <si>
    <t>ENV/
Jersey</t>
  </si>
  <si>
    <t>Monde</t>
  </si>
  <si>
    <t>Compétitions</t>
  </si>
  <si>
    <t>Dates</t>
  </si>
  <si>
    <t>Déplacement</t>
  </si>
  <si>
    <t>Nombre de jour</t>
  </si>
  <si>
    <t>Nombre d'équipage</t>
  </si>
  <si>
    <t>Nombre de kilométrage</t>
  </si>
  <si>
    <t>Nombre de véhicule</t>
  </si>
  <si>
    <t>Coût du déplacement</t>
  </si>
  <si>
    <t xml:space="preserve">Amortissement remorque </t>
  </si>
  <si>
    <t>Ferry</t>
  </si>
  <si>
    <t>Location 
zodiac + essence</t>
  </si>
  <si>
    <t>Journée compétition</t>
  </si>
  <si>
    <t>Journée entraînement</t>
  </si>
  <si>
    <t>Journée 
de repos</t>
  </si>
  <si>
    <t>Nombre 
d'athètes</t>
  </si>
  <si>
    <t>Coût hébergement 
part FFV</t>
  </si>
  <si>
    <t>Coût total 
hébergement 
part FFV</t>
  </si>
  <si>
    <t>Coût hébergement 
entraîneur</t>
  </si>
  <si>
    <t>Europe</t>
  </si>
  <si>
    <t>du 3 au 12/06</t>
  </si>
  <si>
    <t>ENV/Médenblick</t>
  </si>
  <si>
    <t>Tournée d'été</t>
  </si>
  <si>
    <t>du 24/07 au 12/08</t>
  </si>
  <si>
    <t>ENV
GER, SUED, FIN
ENV</t>
  </si>
  <si>
    <t>Circuit Européen</t>
  </si>
  <si>
    <t>du 8 au 21/05</t>
  </si>
  <si>
    <t>ENV
Bandole, Barcelone
ENV</t>
  </si>
  <si>
    <t>Stages</t>
  </si>
  <si>
    <t>Maubuisson</t>
  </si>
  <si>
    <t>Novembre</t>
  </si>
  <si>
    <t>ENV
Maubuisson</t>
  </si>
  <si>
    <t>du 9 au 21/04</t>
  </si>
  <si>
    <t>ENV/Paris
Guadeloupe</t>
  </si>
  <si>
    <t>ENV</t>
  </si>
  <si>
    <t xml:space="preserve">Août </t>
  </si>
  <si>
    <t>KL 15,5</t>
  </si>
  <si>
    <t>?</t>
  </si>
  <si>
    <t>X</t>
  </si>
  <si>
    <t>légende :</t>
  </si>
  <si>
    <t>sportif en dérogation olympique sur Pole espoir</t>
  </si>
  <si>
    <t xml:space="preserve">sportif en arret ou en phase d'arret proche </t>
  </si>
  <si>
    <t>sportif à potentiel avéré</t>
  </si>
  <si>
    <t>sportif à potentiel à confirmer</t>
  </si>
  <si>
    <t>RAS</t>
  </si>
  <si>
    <t xml:space="preserve">La Rochelle </t>
  </si>
  <si>
    <t xml:space="preserve">à suivre </t>
  </si>
  <si>
    <t xml:space="preserve">LASER </t>
  </si>
  <si>
    <t xml:space="preserve">Brest </t>
  </si>
  <si>
    <t>Franck Lavenant</t>
  </si>
  <si>
    <t xml:space="preserve">bachelier à gabarit  peu d'expérience régate </t>
  </si>
  <si>
    <t>PF ou PE en 2015</t>
  </si>
  <si>
    <t xml:space="preserve">Antoine Arnaud </t>
  </si>
  <si>
    <t xml:space="preserve">il a des qualités pour reussir mais vigilance concernant sa motivation intrinséque </t>
  </si>
  <si>
    <t xml:space="preserve">changement de lieu géographique pour trouver un collectif plus fort /comportement et difficulté scolaire </t>
  </si>
  <si>
    <t xml:space="preserve">Gaston Morvan </t>
  </si>
  <si>
    <t>Loic Queyroux</t>
  </si>
  <si>
    <t>déclic suite à l'été dernier , accélérateur et premier signe de perf nationale</t>
  </si>
  <si>
    <t xml:space="preserve">changemenent, demarre plus sur un projet HN  </t>
  </si>
  <si>
    <t xml:space="preserve">techniquement et tactiquement le meilleur de tous les espoirs manque de poid encore </t>
  </si>
  <si>
    <t xml:space="preserve">projet calé mais difficile sur le coté scolaire </t>
  </si>
  <si>
    <t xml:space="preserve">Mattis Naud </t>
  </si>
  <si>
    <t xml:space="preserve">pas un gros gabarit mais peut le compenser par son physique sa tactique et technique </t>
  </si>
  <si>
    <t>Elliot Merceron</t>
  </si>
  <si>
    <t xml:space="preserve">le plus proche de l'EDF psychologiquement manque d'assurance en régate </t>
  </si>
  <si>
    <t xml:space="preserve">projet très orienté HN </t>
  </si>
  <si>
    <t xml:space="preserve">Anthony Munos </t>
  </si>
  <si>
    <t xml:space="preserve">capacité à aller très vite mais ne croit pas assez en lui sur les régates souvent dans l'excuse extérieur </t>
  </si>
  <si>
    <t>Adèle L'hostis</t>
  </si>
  <si>
    <t>Pernelle Michon</t>
  </si>
  <si>
    <t>Amélie Riou</t>
  </si>
  <si>
    <t xml:space="preserve">Marseille </t>
  </si>
  <si>
    <t xml:space="preserve">Marrie Barrué </t>
  </si>
  <si>
    <t xml:space="preserve">très personnelle dans son fonctionnement dur au sein d'un groupe </t>
  </si>
  <si>
    <t xml:space="preserve">Romain Simonnot </t>
  </si>
  <si>
    <t xml:space="preserve">talentueux tactiquement très bon </t>
  </si>
  <si>
    <t>à suivre</t>
  </si>
  <si>
    <t>Demande dérogation en série oltympique sur Pole  Espoir pour septembre 2015</t>
  </si>
  <si>
    <t>Potentiels Masc. +21</t>
  </si>
  <si>
    <t>Potentiels Fem. +21</t>
  </si>
  <si>
    <t>Potentiels Masc. U21</t>
  </si>
  <si>
    <t>Potentiels Fem. U21</t>
  </si>
  <si>
    <t>Partenaires Masc.</t>
  </si>
  <si>
    <t>Partenaires Fem.</t>
  </si>
  <si>
    <t>Eurosaf Palamos</t>
  </si>
  <si>
    <t>SWC Miami</t>
  </si>
  <si>
    <t>Ent. Miami</t>
  </si>
  <si>
    <t>Stage Vilamoura</t>
  </si>
  <si>
    <t>Cht Europe</t>
  </si>
  <si>
    <t>Las Palmas</t>
  </si>
  <si>
    <t>InterL St Brieuc</t>
  </si>
  <si>
    <t>Interpole</t>
  </si>
  <si>
    <t>Cht Monde U21 Kiel</t>
  </si>
  <si>
    <t>Encadrement des délégations</t>
  </si>
  <si>
    <t>Eurosaf Kiel</t>
  </si>
  <si>
    <t>Stage National avec Sélectionné JO</t>
  </si>
  <si>
    <t>Cht Monde senior Radial Dublin</t>
  </si>
  <si>
    <t>SWC Weymouth</t>
  </si>
  <si>
    <t>Eurosaf Medemblick</t>
  </si>
  <si>
    <t>Eurosaf Palma</t>
  </si>
  <si>
    <t>Paul Castagnedoli</t>
  </si>
  <si>
    <t>Stage Marseille</t>
  </si>
  <si>
    <t>Stage Kiel</t>
  </si>
  <si>
    <t>Stage National avec sélectionné JO</t>
  </si>
  <si>
    <t>Ent.</t>
  </si>
  <si>
    <t>Stage National Esp ou Sud France</t>
  </si>
  <si>
    <t>Richard Romen</t>
  </si>
  <si>
    <r>
      <t xml:space="preserve">arret de l'INSA souhaite retourner a Hyères et son club. </t>
    </r>
    <r>
      <rPr>
        <b/>
        <u/>
        <sz val="11"/>
        <color theme="1"/>
        <rFont val="Calibri"/>
        <family val="2"/>
        <scheme val="minor"/>
      </rPr>
      <t>Projet sportif en standby pour études.</t>
    </r>
  </si>
  <si>
    <t>Nicolas Kroll</t>
  </si>
  <si>
    <t>U19</t>
  </si>
  <si>
    <t>U21</t>
  </si>
  <si>
    <t>SENIOR</t>
  </si>
  <si>
    <t>Cat.age en 2016</t>
  </si>
  <si>
    <t>A.Munos</t>
  </si>
  <si>
    <t>E.Merceron</t>
  </si>
  <si>
    <t>A.Riou</t>
  </si>
  <si>
    <t>P.Michon</t>
  </si>
  <si>
    <t>A.L'Hostis</t>
  </si>
  <si>
    <t>A.Louette</t>
  </si>
  <si>
    <t xml:space="preserve">Hors structure </t>
  </si>
  <si>
    <t>Anaelle Louette</t>
  </si>
  <si>
    <t>Bon gabarit et grosse volonte. Des lacunes technique et tactiques.</t>
  </si>
  <si>
    <t>Projet orienté vers BAC technique en 2016. A intégrer quand possible sur ent. Pôles WE, stage Bleuets et FJ sur périodes scolaires. Tournée nordique.</t>
  </si>
  <si>
    <t>L.Cervera</t>
  </si>
  <si>
    <t>Téa?</t>
  </si>
  <si>
    <t>FEMININES</t>
  </si>
  <si>
    <t>MASCULINS</t>
  </si>
  <si>
    <r>
      <rPr>
        <b/>
        <u val="double"/>
        <sz val="18"/>
        <color theme="0" tint="-0.499984740745262"/>
        <rFont val="Arial"/>
        <family val="2"/>
      </rPr>
      <t>Objectifs du Dispositif:</t>
    </r>
    <r>
      <rPr>
        <u val="double"/>
        <sz val="18"/>
        <color theme="0" tint="-0.499984740745262"/>
        <rFont val="Arial"/>
        <family val="2"/>
      </rPr>
      <t xml:space="preserve">  </t>
    </r>
    <r>
      <rPr>
        <sz val="18"/>
        <color theme="0" tint="-0.499984740745262"/>
        <rFont val="Arial"/>
        <family val="2"/>
      </rPr>
      <t xml:space="preserve"> </t>
    </r>
    <r>
      <rPr>
        <sz val="10"/>
        <color theme="0" tint="-0.499984740745262"/>
        <rFont val="Arial"/>
        <family val="2"/>
      </rPr>
      <t xml:space="preserve">                                                                                                                                                                    </t>
    </r>
    <r>
      <rPr>
        <b/>
        <u/>
        <sz val="12"/>
        <color theme="0" tint="-0.499984740745262"/>
        <rFont val="Arial"/>
        <family val="2"/>
      </rPr>
      <t xml:space="preserve">1/accomplir 1 performance significative sur une épreuve de référence définie pour la catégorie d'âge. </t>
    </r>
    <r>
      <rPr>
        <sz val="14"/>
        <color theme="0" tint="-0.499984740745262"/>
        <rFont val="Arial"/>
        <family val="2"/>
      </rPr>
      <t xml:space="preserve">         </t>
    </r>
    <r>
      <rPr>
        <sz val="10"/>
        <color theme="0" tint="-0.499984740745262"/>
        <rFont val="Arial"/>
        <family val="2"/>
      </rPr>
      <t xml:space="preserve">                                                                                                                                               °U21: Championnat du Monde U21 à Kiel du 7 au 14 Juillet                                                                                                                                                       °+21 &amp; quelques U21 à très fort potentiel 2020 Cht Europe senior à Las Palmas du 26 Février au 6 Mars.                                                                                                                                                                                                        </t>
    </r>
    <r>
      <rPr>
        <b/>
        <u/>
        <sz val="12"/>
        <color theme="0" tint="-0.499984740745262"/>
        <rFont val="Arial"/>
        <family val="2"/>
      </rPr>
      <t>2/préparer et mettre dans les meilleures dispositions le groupe de coureurs pour la PO 2020-&gt;atteindre un niveau de perf. internationale significatif.</t>
    </r>
    <r>
      <rPr>
        <b/>
        <sz val="12"/>
        <color theme="0" tint="-0.499984740745262"/>
        <rFont val="Arial"/>
        <family val="2"/>
      </rPr>
      <t xml:space="preserve">   </t>
    </r>
    <r>
      <rPr>
        <b/>
        <sz val="10"/>
        <color theme="0" tint="-0.499984740745262"/>
        <rFont val="Arial"/>
        <family val="2"/>
      </rPr>
      <t xml:space="preserve">                                                                                             </t>
    </r>
    <r>
      <rPr>
        <sz val="10"/>
        <color theme="0" tint="-0.499984740745262"/>
        <rFont val="Arial"/>
        <family val="2"/>
      </rPr>
      <t xml:space="preserve">                                                     a)réaliser 1 ou plusieurs quotas Senior sur les épreuves de références SWC, Eurosaf, Cht Europe.                                                        b)pouvoir prétendre à participer aux SWC dès 2017 avant la fermeture de ce circuit-&gt;améliorer le classement des coureurs à la ranking ISAF</t>
    </r>
  </si>
  <si>
    <t>DISPOSITIF FRANCE JEUNE LASER</t>
  </si>
  <si>
    <t>Thomas Simon</t>
  </si>
  <si>
    <t xml:space="preserve">Partenaire Pôle </t>
  </si>
  <si>
    <t>PE</t>
  </si>
  <si>
    <t>PF</t>
  </si>
  <si>
    <t>Etienne Lepen</t>
  </si>
  <si>
    <t>Projet à confirmer par les actes</t>
  </si>
  <si>
    <t>semble motivé pour intégrer le Pôle et progresser</t>
  </si>
  <si>
    <t>Projet Off Shore à moy terme</t>
  </si>
  <si>
    <t>Boisard Guillaume</t>
  </si>
  <si>
    <t xml:space="preserve"> </t>
  </si>
  <si>
    <t>Très bon gabarit forte motivation travailleur demarche de HN.doit porgresser physiquement</t>
  </si>
  <si>
    <t>Encore en radial. Projet d'épreuves en standard cette sasion</t>
  </si>
  <si>
    <t>volonté de s'engager sur objectif 2020</t>
  </si>
  <si>
    <t>doit se faire opérer de la cheville. Gros travail physique à accomplir</t>
  </si>
  <si>
    <t>projet calé.objectif  2020</t>
  </si>
  <si>
    <t xml:space="preserve">proche EDF, manque de confiance en elle. </t>
  </si>
  <si>
    <t xml:space="preserve">projet calé HN </t>
  </si>
  <si>
    <t xml:space="preserve">doit renforcer une bonne base technique et élever son niveau tactique.  </t>
  </si>
  <si>
    <t>EC Lac de garde</t>
  </si>
  <si>
    <t>EC Hyères</t>
  </si>
  <si>
    <t>EC Warnemunde</t>
  </si>
  <si>
    <t>Eurosaf Garda</t>
  </si>
  <si>
    <t>Besoin en encadrement</t>
  </si>
  <si>
    <t>SWC Hyères</t>
  </si>
  <si>
    <t>Louise Cervera</t>
  </si>
  <si>
    <t>Potentiels identifiés</t>
  </si>
  <si>
    <r>
      <rPr>
        <b/>
        <sz val="10"/>
        <rFont val="Arial"/>
        <family val="2"/>
      </rPr>
      <t>FJ</t>
    </r>
    <r>
      <rPr>
        <sz val="10"/>
        <rFont val="Arial"/>
      </rPr>
      <t xml:space="preserve"> Richard Demeo</t>
    </r>
  </si>
  <si>
    <r>
      <rPr>
        <b/>
        <sz val="10"/>
        <rFont val="Arial"/>
        <family val="2"/>
      </rPr>
      <t>FJ</t>
    </r>
    <r>
      <rPr>
        <sz val="10"/>
        <rFont val="Arial"/>
      </rPr>
      <t xml:space="preserve"> Mathieu Deplanque</t>
    </r>
  </si>
  <si>
    <t>Groupe FJ Masc.            Senior</t>
  </si>
  <si>
    <t>Groupe FJ Masc.                U21</t>
  </si>
  <si>
    <t>Dispositif FJ Masc.             U21</t>
  </si>
  <si>
    <t xml:space="preserve">Dispositif FJ Masc.        Senior </t>
  </si>
  <si>
    <t>Groupe FJ Fem.                   U21</t>
  </si>
  <si>
    <t>Dispositif FJ Fem            Senior</t>
  </si>
  <si>
    <t>Dispositif FJ Fem.               U21</t>
  </si>
  <si>
    <t>Groupe FJ Fem.              Senior</t>
  </si>
  <si>
    <t>Option1  Groupe FJ Mas   U21</t>
  </si>
  <si>
    <t>Option2  Groupe FJ Mas   U21</t>
  </si>
  <si>
    <r>
      <rPr>
        <sz val="8"/>
        <rFont val="Arial"/>
        <family val="2"/>
      </rPr>
      <t>R.Simonnot?</t>
    </r>
    <r>
      <rPr>
        <sz val="10"/>
        <rFont val="Arial"/>
      </rPr>
      <t xml:space="preserve">  Stage Vilamoura</t>
    </r>
  </si>
  <si>
    <r>
      <rPr>
        <sz val="8"/>
        <rFont val="Arial"/>
        <family val="2"/>
      </rPr>
      <t>R.Simonnot?</t>
    </r>
    <r>
      <rPr>
        <sz val="10"/>
        <rFont val="Arial"/>
      </rPr>
      <t xml:space="preserve"> Cht Europe</t>
    </r>
  </si>
  <si>
    <t xml:space="preserve">EC Lac de garde </t>
  </si>
  <si>
    <t>Intégration orga FJ 2016</t>
  </si>
  <si>
    <t>Groupe FJ Senior</t>
  </si>
  <si>
    <t>Groupe FJ U21</t>
  </si>
  <si>
    <t>talentueux tactiquement très bon.</t>
  </si>
  <si>
    <t>Projet très fort orienté vers le HN</t>
  </si>
  <si>
    <t>après une année où il a performé il a souhaité assurer ses études en 2015. DOIT PRECISER SON PROJET SPORTIF 2016-2020</t>
  </si>
  <si>
    <t>Talentueuse et accrocheuse.</t>
  </si>
  <si>
    <t>En Club YCCannes</t>
  </si>
  <si>
    <r>
      <t xml:space="preserve">Déjà un projet fort et déjà orienté vers HN. </t>
    </r>
    <r>
      <rPr>
        <sz val="11"/>
        <color rgb="FFFF0000"/>
        <rFont val="Calibri"/>
        <family val="2"/>
        <scheme val="minor"/>
      </rPr>
      <t>A ACCOMPAGNER &amp; AIDER SON ENT. DE CLUB A SE FORMER(TRES MOTIVE)</t>
    </r>
  </si>
  <si>
    <t>Cht Monde Senior</t>
  </si>
  <si>
    <t>National</t>
  </si>
  <si>
    <t>Stage National Famille de Pratique</t>
  </si>
  <si>
    <t>SWC Melbourne</t>
  </si>
  <si>
    <t>EUROSAF La Rochelle</t>
  </si>
  <si>
    <t>a</t>
  </si>
  <si>
    <r>
      <rPr>
        <b/>
        <u val="double"/>
        <sz val="18"/>
        <color rgb="FF002060"/>
        <rFont val="Arial"/>
        <family val="2"/>
      </rPr>
      <t>Moyens mis en œuvre:</t>
    </r>
    <r>
      <rPr>
        <u val="double"/>
        <sz val="18"/>
        <color rgb="FF002060"/>
        <rFont val="Arial"/>
        <family val="2"/>
      </rPr>
      <t xml:space="preserve">  </t>
    </r>
    <r>
      <rPr>
        <sz val="18"/>
        <color rgb="FF002060"/>
        <rFont val="Arial"/>
        <family val="2"/>
      </rPr>
      <t xml:space="preserve"> </t>
    </r>
    <r>
      <rPr>
        <sz val="18"/>
        <color theme="3" tint="0.39997558519241921"/>
        <rFont val="Arial"/>
        <family val="2"/>
      </rPr>
      <t xml:space="preserve">                                                                            PROJET MASCULIN:</t>
    </r>
    <r>
      <rPr>
        <sz val="10"/>
        <color theme="3" tint="0.39997558519241921"/>
        <rFont val="Arial"/>
        <family val="2"/>
      </rPr>
      <t xml:space="preserve">                                                                                                                                                                   </t>
    </r>
    <r>
      <rPr>
        <b/>
        <u/>
        <sz val="14"/>
        <color theme="3" tint="0.39997558519241921"/>
        <rFont val="Arial"/>
        <family val="2"/>
      </rPr>
      <t xml:space="preserve">1/cibler les coureurs à potentiel (liste nationale) -protection de principe dans les mises en délégation. </t>
    </r>
    <r>
      <rPr>
        <sz val="10"/>
        <color theme="3" tint="0.39997558519241921"/>
        <rFont val="Arial"/>
        <family val="2"/>
      </rPr>
      <t xml:space="preserve">                                                                                                                                                                </t>
    </r>
    <r>
      <rPr>
        <sz val="10"/>
        <color rgb="FF00B0F0"/>
        <rFont val="Arial"/>
        <family val="2"/>
      </rPr>
      <t>*</t>
    </r>
    <r>
      <rPr>
        <b/>
        <u/>
        <sz val="11"/>
        <color rgb="FF00B0F0"/>
        <rFont val="Arial"/>
        <family val="2"/>
      </rPr>
      <t xml:space="preserve">en U21 pour un </t>
    </r>
    <r>
      <rPr>
        <b/>
        <i/>
        <u/>
        <sz val="12"/>
        <color rgb="FF00B0F0"/>
        <rFont val="Arial"/>
        <family val="2"/>
      </rPr>
      <t>suivi sportif serré</t>
    </r>
    <r>
      <rPr>
        <b/>
        <u/>
        <sz val="11"/>
        <color rgb="FF00B0F0"/>
        <rFont val="Arial"/>
        <family val="2"/>
      </rPr>
      <t xml:space="preserve"> plus individualisé vers la démarche d'un projet de HN</t>
    </r>
    <r>
      <rPr>
        <sz val="10"/>
        <color rgb="FF00B0F0"/>
        <rFont val="Arial"/>
        <family val="2"/>
      </rPr>
      <t xml:space="preserve">: </t>
    </r>
    <r>
      <rPr>
        <u/>
        <sz val="10"/>
        <color rgb="FF00B0F0"/>
        <rFont val="Arial"/>
        <family val="2"/>
      </rPr>
      <t>G.Morvant, P.Castagnedoli, R.Simonnot.</t>
    </r>
    <r>
      <rPr>
        <sz val="10"/>
        <color rgb="FF00B0F0"/>
        <rFont val="Arial"/>
        <family val="2"/>
      </rPr>
      <t xml:space="preserve">                                                                                                                                                      Travail collectif sur les fondamentaux physiques, techniques et tactiques.                                                                                                                              </t>
    </r>
    <r>
      <rPr>
        <b/>
        <i/>
        <sz val="10"/>
        <color rgb="FF00B0F0"/>
        <rFont val="Arial"/>
        <family val="2"/>
      </rPr>
      <t>Possibilité d'individualisation pour R.Simonnot en début de saison en l'intégrant sur le programme Senior sur Stage Vilamoura et Cht Europe Senior</t>
    </r>
    <r>
      <rPr>
        <i/>
        <sz val="10"/>
        <color rgb="FF00B0F0"/>
        <rFont val="Arial"/>
        <family val="2"/>
      </rPr>
      <t>.</t>
    </r>
    <r>
      <rPr>
        <sz val="10"/>
        <color rgb="FF00B0F0"/>
        <rFont val="Arial"/>
        <family val="2"/>
      </rPr>
      <t xml:space="preserve">                                                                                                                                                                                                                                                                                           </t>
    </r>
    <r>
      <rPr>
        <u/>
        <sz val="10"/>
        <color rgb="FF00B0F0"/>
        <rFont val="Arial"/>
        <family val="2"/>
      </rPr>
      <t>*</t>
    </r>
    <r>
      <rPr>
        <b/>
        <u/>
        <sz val="11"/>
        <color rgb="FF00B0F0"/>
        <rFont val="Arial"/>
        <family val="2"/>
      </rPr>
      <t xml:space="preserve">en Senior  pour un </t>
    </r>
    <r>
      <rPr>
        <b/>
        <i/>
        <u/>
        <sz val="12"/>
        <color rgb="FF00B0F0"/>
        <rFont val="Arial"/>
        <family val="2"/>
      </rPr>
      <t>accompagnement</t>
    </r>
    <r>
      <rPr>
        <b/>
        <u/>
        <sz val="11"/>
        <color rgb="FF00B0F0"/>
        <rFont val="Arial"/>
        <family val="2"/>
      </rPr>
      <t>des projets sportifs</t>
    </r>
    <r>
      <rPr>
        <u/>
        <sz val="10"/>
        <color rgb="FF00B0F0"/>
        <rFont val="Arial"/>
        <family val="2"/>
      </rPr>
      <t xml:space="preserve">:  </t>
    </r>
    <r>
      <rPr>
        <sz val="10"/>
        <color rgb="FF00B0F0"/>
        <rFont val="Arial"/>
        <family val="2"/>
      </rPr>
      <t xml:space="preserve">                                                                                         pour </t>
    </r>
    <r>
      <rPr>
        <b/>
        <u/>
        <sz val="10"/>
        <color rgb="FF00B0F0"/>
        <rFont val="Arial"/>
        <family val="2"/>
      </rPr>
      <t>A.Munos, E.Merceron, M.Naud</t>
    </r>
    <r>
      <rPr>
        <sz val="10"/>
        <color rgb="FF00B0F0"/>
        <rFont val="Arial"/>
        <family val="2"/>
      </rPr>
      <t xml:space="preserve">, </t>
    </r>
    <r>
      <rPr>
        <u val="singleAccounting"/>
        <sz val="10"/>
        <color rgb="FF00B0F0"/>
        <rFont val="Arial"/>
        <family val="2"/>
      </rPr>
      <t xml:space="preserve">"mise à jour" de l'état des projets sportifs  pour évaluer leur rôle sur PO 2020: </t>
    </r>
    <r>
      <rPr>
        <sz val="10"/>
        <color rgb="FF00B0F0"/>
        <rFont val="Arial"/>
        <family val="2"/>
      </rPr>
      <t xml:space="preserve">acteurs majeurs présentis ou génération 'd'accroche" pour les + jeunes.                                                                                                                         Gros palier sur la Prépa Mentale à passer pour ces 3 coureurs.                                                                                                                          </t>
    </r>
    <r>
      <rPr>
        <b/>
        <u/>
        <sz val="10"/>
        <color rgb="FF00B0F0"/>
        <rFont val="Arial"/>
        <family val="2"/>
      </rPr>
      <t>A.Munos,</t>
    </r>
    <r>
      <rPr>
        <sz val="10"/>
        <color rgb="FF00B0F0"/>
        <rFont val="Arial"/>
        <family val="2"/>
      </rPr>
      <t xml:space="preserve"> le + complet et polyvalent techniquement, tactiquement, départs. Point faible technique au portant et </t>
    </r>
    <r>
      <rPr>
        <i/>
        <u/>
        <sz val="10"/>
        <color rgb="FF00B0F0"/>
        <rFont val="Arial"/>
        <family val="2"/>
      </rPr>
      <t>"gouffre mental"</t>
    </r>
    <r>
      <rPr>
        <sz val="10"/>
        <color rgb="FF00B0F0"/>
        <rFont val="Arial"/>
        <family val="2"/>
      </rPr>
      <t xml:space="preserve"> au moment de perfer.                                                                                                                                                                             </t>
    </r>
    <r>
      <rPr>
        <b/>
        <u/>
        <sz val="10"/>
        <color rgb="FF00B0F0"/>
        <rFont val="Arial"/>
        <family val="2"/>
      </rPr>
      <t>E.Merceron:</t>
    </r>
    <r>
      <rPr>
        <sz val="10"/>
        <color rgb="FF00B0F0"/>
        <rFont val="Arial"/>
        <family val="2"/>
      </rPr>
      <t xml:space="preserve"> Pb de poids(gabarit juste). Gagner en solidité mentale. Technique en surpuissance au près à améliorer et technique au portant à consolider                                                                                                                                                        </t>
    </r>
    <r>
      <rPr>
        <b/>
        <u/>
        <sz val="10"/>
        <color rgb="FF00B0F0"/>
        <rFont val="Arial"/>
        <family val="2"/>
      </rPr>
      <t>M.Naud:</t>
    </r>
    <r>
      <rPr>
        <sz val="10"/>
        <color rgb="FF00B0F0"/>
        <rFont val="Arial"/>
        <family val="2"/>
      </rPr>
      <t xml:space="preserve">Gros point fort technique au portant. Excellent feeling technique et suiv de vent. Gabarit juste en poids et en technique surpuissance. friable mentalement sur les épreuves.Cerner son niveau de motivation pour le HN.                                                                                                                                                             </t>
    </r>
    <r>
      <rPr>
        <b/>
        <u/>
        <sz val="10"/>
        <color rgb="FF00B0F0"/>
        <rFont val="Arial"/>
        <family val="2"/>
      </rPr>
      <t>Sandro Lacan:</t>
    </r>
    <r>
      <rPr>
        <sz val="10"/>
        <color rgb="FF00B0F0"/>
        <rFont val="Arial"/>
        <family val="2"/>
      </rPr>
      <t xml:space="preserve"> suite au travail de prise de poids,en 2014-2015 axer vers dynamisme, sensations, coodinnation, proprio et travail identique aux U21 sur les fondamentaux.BCP + à l'aise en surpuissance.  </t>
    </r>
    <r>
      <rPr>
        <b/>
        <sz val="10"/>
        <color rgb="FFFF0000"/>
        <rFont val="Arial"/>
        <family val="2"/>
      </rPr>
      <t>-&gt;à inviter de façon permanente</t>
    </r>
    <r>
      <rPr>
        <sz val="10"/>
        <color rgb="FF00B0F0"/>
        <rFont val="Arial"/>
        <family val="2"/>
      </rPr>
      <t xml:space="preserve">                                                                                                                                         </t>
    </r>
    <r>
      <rPr>
        <b/>
        <u/>
        <sz val="10"/>
        <color rgb="FF00B0F0"/>
        <rFont val="Arial"/>
        <family val="2"/>
      </rPr>
      <t>Loic Queyroux:</t>
    </r>
    <r>
      <rPr>
        <sz val="10"/>
        <color rgb="FF00B0F0"/>
        <rFont val="Arial"/>
        <family val="2"/>
      </rPr>
      <t xml:space="preserve">:accompagnement serré sur projet sportif pour l'aider à s'organiser et prioriser.                                                                  *Pour être efficaces, à l'issu de chaque action ou régate,faire des bilans en entretien indiv;avec les potentiels identifiés et rapport écrit des coureurs par email à l'ensembles des Entraineurs du DFJ.-&gt;évaluation de "où on en est" par rapport au projet et aux objectifs de saison, et axes de travail en Pôles jusqu'à la prochaine action nationale.                                                                                                     </t>
    </r>
    <r>
      <rPr>
        <b/>
        <u/>
        <sz val="11"/>
        <color rgb="FF00B0F0"/>
        <rFont val="Arial"/>
        <family val="2"/>
      </rPr>
      <t>*intégrer les potentiels Bleuets feminins et Masculins à gabarit sur la période estivale pour participer au Cht Monde U21 pour classement U19.</t>
    </r>
    <r>
      <rPr>
        <sz val="10"/>
        <color theme="3" tint="0.39997558519241921"/>
        <rFont val="Arial"/>
        <family val="2"/>
      </rPr>
      <t xml:space="preserve">                                                                                                                                                                                                                                                                                                                                                         </t>
    </r>
    <r>
      <rPr>
        <b/>
        <u/>
        <sz val="14"/>
        <color rgb="FF0070C0"/>
        <rFont val="Arial"/>
        <family val="2"/>
      </rPr>
      <t>2/sur la saison, mettre 2 périodes d'observation/évaluation pour les mise en délégation:</t>
    </r>
    <r>
      <rPr>
        <b/>
        <u/>
        <sz val="11"/>
        <color theme="5" tint="0.39997558519241921"/>
        <rFont val="Arial"/>
        <family val="2"/>
      </rPr>
      <t xml:space="preserve"> coureurs identifiés ("Groupe France Jeune")avec protection de principe à valider sur ces périodes &amp; élargissement de le délégation. </t>
    </r>
    <r>
      <rPr>
        <sz val="10"/>
        <color theme="3" tint="0.39997558519241921"/>
        <rFont val="Arial"/>
        <family val="2"/>
      </rPr>
      <t xml:space="preserve">                                                                                                                                                                         </t>
    </r>
    <r>
      <rPr>
        <sz val="10"/>
        <color rgb="FF00B0F0"/>
        <rFont val="Arial"/>
        <family val="2"/>
      </rPr>
      <t xml:space="preserve">*Palamos en décembre 2015pour évaluation du travail de l'automne en pôle avant les stages nationaux et internationaux de primptemps.                             *Europa Cup Hyères en avril 2016 pour cibler les coureurs à suivre sur les régates internationales.  </t>
    </r>
    <r>
      <rPr>
        <sz val="10"/>
        <color theme="3" tint="0.39997558519241921"/>
        <rFont val="Arial"/>
        <family val="2"/>
      </rPr>
      <t xml:space="preserve">                                                      </t>
    </r>
    <r>
      <rPr>
        <sz val="20"/>
        <color theme="3" tint="0.39997558519241921"/>
        <rFont val="Arial"/>
        <family val="2"/>
      </rPr>
      <t/>
    </r>
  </si>
  <si>
    <r>
      <rPr>
        <sz val="18"/>
        <color theme="3" tint="0.39997558519241921"/>
        <rFont val="Arial"/>
        <family val="2"/>
      </rPr>
      <t>PROJET FEMININ:</t>
    </r>
    <r>
      <rPr>
        <sz val="10"/>
        <color theme="3" tint="0.39997558519241921"/>
        <rFont val="Arial"/>
        <family val="2"/>
      </rPr>
      <t xml:space="preserve">                                                                                                                                                                   </t>
    </r>
    <r>
      <rPr>
        <b/>
        <u/>
        <sz val="14"/>
        <color theme="3" tint="0.39997558519241921"/>
        <rFont val="Arial"/>
        <family val="2"/>
      </rPr>
      <t xml:space="preserve">1/cibler les coureurs à potentiel (liste nationale) -protection dans les mises en délégation.   </t>
    </r>
    <r>
      <rPr>
        <sz val="10"/>
        <color theme="3" tint="0.39997558519241921"/>
        <rFont val="Arial"/>
        <family val="2"/>
      </rPr>
      <t xml:space="preserve">                                                                                                                                                                     </t>
    </r>
    <r>
      <rPr>
        <b/>
        <u/>
        <sz val="11"/>
        <color rgb="FF00B0F0"/>
        <rFont val="Arial"/>
        <family val="2"/>
      </rPr>
      <t>*en Senior  pour un accompagnement des projets sportifs:</t>
    </r>
    <r>
      <rPr>
        <u/>
        <sz val="11"/>
        <color rgb="FF00B0F0"/>
        <rFont val="Arial"/>
        <family val="2"/>
      </rPr>
      <t xml:space="preserve"> </t>
    </r>
    <r>
      <rPr>
        <sz val="10"/>
        <color rgb="FF00B0F0"/>
        <rFont val="Arial"/>
        <family val="2"/>
      </rPr>
      <t xml:space="preserve"> groupe de 4 athlètes de niveau très proche dont 2EF (</t>
    </r>
    <r>
      <rPr>
        <b/>
        <u/>
        <sz val="10"/>
        <color rgb="FF00B0F0"/>
        <rFont val="Arial"/>
        <family val="2"/>
      </rPr>
      <t>M.Bolou, M2Kerangat</t>
    </r>
    <r>
      <rPr>
        <sz val="10"/>
        <color rgb="FF00B0F0"/>
        <rFont val="Arial"/>
        <family val="2"/>
      </rPr>
      <t>)et 2FJ(</t>
    </r>
    <r>
      <rPr>
        <b/>
        <u/>
        <sz val="10"/>
        <color rgb="FF00B0F0"/>
        <rFont val="Arial"/>
        <family val="2"/>
      </rPr>
      <t>A.Riou, P.Michon</t>
    </r>
    <r>
      <rPr>
        <sz val="10"/>
        <color rgb="FF00B0F0"/>
        <rFont val="Arial"/>
        <family val="2"/>
      </rPr>
      <t xml:space="preserve">). A voir les situations après Cht Monde Senior à Oman.                                                                                                                                                                   </t>
    </r>
    <r>
      <rPr>
        <b/>
        <u/>
        <sz val="10"/>
        <color rgb="FF00B0F0"/>
        <rFont val="Arial"/>
        <family val="2"/>
      </rPr>
      <t>A.L'Hostis</t>
    </r>
    <r>
      <rPr>
        <sz val="10"/>
        <color rgb="FF00B0F0"/>
        <rFont val="Arial"/>
        <family val="2"/>
      </rPr>
      <t>: athlète blessée à l'investissement inconstant. Gros souci sur le niveau P ¨Phys.Blessée et doit être opérée.</t>
    </r>
    <r>
      <rPr>
        <sz val="10"/>
        <color rgb="FFFF0000"/>
        <rFont val="Arial"/>
        <family val="2"/>
      </rPr>
      <t xml:space="preserve"> </t>
    </r>
    <r>
      <rPr>
        <b/>
        <sz val="10"/>
        <color rgb="FFFF0000"/>
        <rFont val="Arial"/>
        <family val="2"/>
      </rPr>
      <t>-&gt;invitation ponctuelle?</t>
    </r>
    <r>
      <rPr>
        <sz val="10"/>
        <color rgb="FF00B0F0"/>
        <rFont val="Arial"/>
        <family val="2"/>
      </rPr>
      <t xml:space="preserve">                                                                                                                                                                                     </t>
    </r>
    <r>
      <rPr>
        <b/>
        <u/>
        <sz val="11"/>
        <color rgb="FF00B0F0"/>
        <rFont val="Arial"/>
        <family val="2"/>
      </rPr>
      <t>*En U21:</t>
    </r>
    <r>
      <rPr>
        <sz val="10"/>
        <color rgb="FF00B0F0"/>
        <rFont val="Arial"/>
        <family val="2"/>
      </rPr>
      <t xml:space="preserve"> </t>
    </r>
    <r>
      <rPr>
        <b/>
        <u/>
        <sz val="10"/>
        <color rgb="FF00B0F0"/>
        <rFont val="Arial"/>
        <family val="2"/>
      </rPr>
      <t>A.Louet</t>
    </r>
    <r>
      <rPr>
        <sz val="10"/>
        <color rgb="FF00B0F0"/>
        <rFont val="Arial"/>
        <family val="2"/>
      </rPr>
      <t xml:space="preserve"> athlète avec des qualités encore à dégrossir. En Bac Techno. A intégrer sur périodes vacances scolaires dans DFJ et D Bleuets.</t>
    </r>
    <r>
      <rPr>
        <sz val="10"/>
        <color theme="3" tint="0.39997558519241921"/>
        <rFont val="Arial"/>
        <family val="2"/>
      </rPr>
      <t xml:space="preserve">                                                                                                                                                                                        </t>
    </r>
    <r>
      <rPr>
        <b/>
        <u/>
        <sz val="11"/>
        <color rgb="FF00B0F0"/>
        <rFont val="Arial"/>
        <family val="2"/>
      </rPr>
      <t xml:space="preserve">*Intégrer des Potentiels Bleuets sur le Cht Monde U21.  </t>
    </r>
    <r>
      <rPr>
        <sz val="10"/>
        <color theme="3" tint="0.39997558519241921"/>
        <rFont val="Arial"/>
        <family val="2"/>
      </rPr>
      <t xml:space="preserve">   </t>
    </r>
    <r>
      <rPr>
        <u/>
        <sz val="10"/>
        <color rgb="FF00B0F0"/>
        <rFont val="Arial"/>
        <family val="2"/>
      </rPr>
      <t>L.Cervera</t>
    </r>
    <r>
      <rPr>
        <sz val="10"/>
        <color theme="3" tint="0.39997558519241921"/>
        <rFont val="Arial"/>
        <family val="2"/>
      </rPr>
      <t xml:space="preserve">                                                                              </t>
    </r>
    <r>
      <rPr>
        <b/>
        <u/>
        <sz val="14"/>
        <color theme="3" tint="0.39997558519241921"/>
        <rFont val="Arial"/>
        <family val="2"/>
      </rPr>
      <t>2/sur la saison, mettre 2 périodes d'observation/évaluation pour les mise en délégation:</t>
    </r>
    <r>
      <rPr>
        <b/>
        <u/>
        <sz val="12"/>
        <color theme="5" tint="0.39997558519241921"/>
        <rFont val="Arial"/>
        <family val="2"/>
      </rPr>
      <t xml:space="preserve"> coureurs  ("Groupe France Jeune")sans protection de principe:</t>
    </r>
    <r>
      <rPr>
        <sz val="12"/>
        <color theme="5" tint="0.39997558519241921"/>
        <rFont val="Arial"/>
        <family val="2"/>
      </rPr>
      <t xml:space="preserve"> </t>
    </r>
    <r>
      <rPr>
        <sz val="10"/>
        <color theme="3" tint="0.39997558519241921"/>
        <rFont val="Arial"/>
        <family val="2"/>
      </rPr>
      <t xml:space="preserve">                                                                                                                                                                         *Palamos en décembre 2015pour évaluation du travail de l'automne en pôle avant les stages nationaux et internationaux de primptemps.                             *Europa Cup Hyères en avril 2016 pour cibler les coureurs à suivre sur les régates internationales.                                                                                                                                                              </t>
    </r>
  </si>
  <si>
    <t>CAMION FFV DFJ</t>
  </si>
  <si>
    <t>Remorque 5pl+Tornado BREST</t>
  </si>
  <si>
    <t>Remorque 4pl+VSR LR</t>
  </si>
  <si>
    <t>Remorque 4pl+Tornado LR</t>
  </si>
  <si>
    <t>Camion Brest</t>
  </si>
  <si>
    <t>Camion Marseille</t>
  </si>
  <si>
    <t xml:space="preserve">Remorque ?pl+Tornado Marseille </t>
  </si>
  <si>
    <t>Avis 2014/2015</t>
  </si>
  <si>
    <t>Avis 21 décembre 2015</t>
  </si>
  <si>
    <t>Structure
2015/16</t>
  </si>
  <si>
    <t xml:space="preserve">En phase d'apprentissage, progresse assez vite mais part de loin. </t>
  </si>
  <si>
    <t>Pas de Miami, mais fait l'Européen
Doit grimper dans la hierarchie Ranking Liste</t>
  </si>
  <si>
    <t>Investissement fort, volumes importants nav et prépa physique. 
Aspect mental à travailler</t>
  </si>
  <si>
    <t>Ok sur le projet post scolaire, mais interrogation sur projet sportif au regard de son gabarit. Point après l'Européen</t>
  </si>
  <si>
    <t>Pb de gabarit non réglé (73,5kg, fera l' Européen avec ce gabarit). Mentalement irrégulier mais en progrès. Techniquement à l'aise (notamment VA) et près petit temps</t>
  </si>
  <si>
    <t xml:space="preserve">Projet toujours très HN
possibilité d'une participation au monde?
projet complémentaire Diam </t>
  </si>
  <si>
    <t xml:space="preserve">Démarche de recherche prépa mentale (?). 
Plutôt Complet
</t>
  </si>
  <si>
    <t xml:space="preserve">capacité à aller très vite mais ne croit pas assez en lui sur les régates souvent dans l'excuse extérieure </t>
  </si>
  <si>
    <t xml:space="preserve">Projet toujours très HN. </t>
  </si>
  <si>
    <t>Capacité à aller vite, sors du lot techniquement. 
Commence le travail mental.</t>
  </si>
  <si>
    <t>A pris 1,5kg (78,5). Suivi par une Diét. 
Techniquement ok</t>
  </si>
  <si>
    <t>Ne fera pas l'Européen sénior
Niveau scolaire = ok car redoublement</t>
  </si>
  <si>
    <t xml:space="preserve">Physiquement et techniquement en progrès. </t>
  </si>
  <si>
    <t>Doit s'organiser et faire des choix au niveau scolaire</t>
  </si>
  <si>
    <t xml:space="preserve">Bien dans sa tête. Investi dans la prépa physique.
Doit prendre de l'expérience à l'international. </t>
  </si>
  <si>
    <t>Progression en poids à myen terme (75kg à ce jour).</t>
  </si>
  <si>
    <t>Progrès dans le petit temps
Il faut contrôler le poids</t>
  </si>
  <si>
    <t>Objectif Monde Sénior et Européen
Année validée pour cette année. Peut prendre un peu d'avance pour l'année prochaine</t>
  </si>
  <si>
    <t>A retrouvé niaque et plaisir. Pente ascendante</t>
  </si>
  <si>
    <t>Miami puis ???</t>
  </si>
  <si>
    <t xml:space="preserve">Gros progrès en ce moment. Très impliqué. Bon gabarit.
</t>
  </si>
  <si>
    <t>Voir pour qu'il puisse rejoindre Warnemude après bac</t>
  </si>
  <si>
    <t>Mondial Jeune</t>
  </si>
  <si>
    <t xml:space="preserve">Talent. Capacité à aller vite. Doit enlever son côté nonchalant. </t>
  </si>
  <si>
    <t>Partenaire d'entrainement au Pôle</t>
  </si>
  <si>
    <t>projet d'intégré PE ou PF en 2016
Mondial Standard U21 en 2016 ??</t>
  </si>
  <si>
    <t>Tres bon gabarit.Découvre une structure d'entraînement.Forte motivation.
En progrès physique et technique. En difficulté au contact.</t>
  </si>
  <si>
    <t xml:space="preserve">Pas satisfaite dans son implication Sport &amp; Etudes… </t>
  </si>
  <si>
    <t>En phase de reflexion sur les priorités à donner.
Point en mai</t>
  </si>
  <si>
    <t>Marie BOLOU</t>
  </si>
  <si>
    <t>Potentiels Masc. U19</t>
  </si>
  <si>
    <t>stage grande motte</t>
  </si>
  <si>
    <t>Radial et Standard</t>
  </si>
  <si>
    <t>test physique</t>
  </si>
  <si>
    <t>stage Biscarosse</t>
  </si>
  <si>
    <t>Compas  stratégie tactique</t>
  </si>
  <si>
    <t>idem Masc</t>
  </si>
  <si>
    <t>stage La Rochelle Filière sol</t>
  </si>
  <si>
    <t xml:space="preserve"> à confirmer</t>
  </si>
  <si>
    <t>stage Palamos</t>
  </si>
  <si>
    <t>Palamos</t>
  </si>
  <si>
    <t>stage Antibes</t>
  </si>
  <si>
    <t>règles de course/tmatch race/tactique</t>
  </si>
  <si>
    <t>Hyeres</t>
  </si>
  <si>
    <t>grade 4</t>
  </si>
  <si>
    <t>technique / manche</t>
  </si>
  <si>
    <t>EUROPA CUP</t>
  </si>
  <si>
    <t>Hyères</t>
  </si>
  <si>
    <t>stage  Hyères</t>
  </si>
  <si>
    <t>stage Hyères</t>
  </si>
  <si>
    <t>WC Hyères</t>
  </si>
  <si>
    <t>prépa  Monde U21</t>
  </si>
  <si>
    <t>demi national</t>
  </si>
  <si>
    <t>Le Havre</t>
  </si>
  <si>
    <t>Medemblick</t>
  </si>
  <si>
    <t>Garda</t>
  </si>
  <si>
    <t>EC Hoorn</t>
  </si>
  <si>
    <t>Kiel</t>
  </si>
  <si>
    <t>stage Germany</t>
  </si>
  <si>
    <t>EC Warnemunder</t>
  </si>
  <si>
    <t>Europe U21 Douarnenez</t>
  </si>
  <si>
    <t>Monde U21 Nieuwport</t>
  </si>
  <si>
    <t>Stage site</t>
  </si>
  <si>
    <t>stage site</t>
  </si>
  <si>
    <t>Monde senior Medemblick</t>
  </si>
  <si>
    <t>Monde senior RADIAL Medemblick</t>
  </si>
  <si>
    <t>France Espoir</t>
  </si>
  <si>
    <t xml:space="preserve">Monde Senior Split </t>
  </si>
  <si>
    <t>Europe Senior Barcelone</t>
  </si>
  <si>
    <t xml:space="preserve">DELEGATION    </t>
  </si>
  <si>
    <t>DESIGNATION</t>
  </si>
  <si>
    <t>REGATES</t>
  </si>
  <si>
    <t>WEYMOUTH</t>
  </si>
  <si>
    <t xml:space="preserve">stage </t>
  </si>
  <si>
    <t>recuperation</t>
  </si>
  <si>
    <t>INTERVENANT EXTERIEUR</t>
  </si>
  <si>
    <t>Stage Filière La Rochelle</t>
  </si>
  <si>
    <t xml:space="preserve">Stage  Régate Palamos </t>
  </si>
  <si>
    <t>Stage Antibes</t>
  </si>
  <si>
    <t>Stage Filière Hyères</t>
  </si>
  <si>
    <t>Stage EC Hyèeres</t>
  </si>
  <si>
    <t>Stage et WC Hyères</t>
  </si>
  <si>
    <t>Demi Nationale Le Havre Prepa U21</t>
  </si>
  <si>
    <t>EUROPE U21 Douarnenez</t>
  </si>
  <si>
    <t>MONDE U21 NIEUWPORT</t>
  </si>
  <si>
    <t>Stage reprise senior</t>
  </si>
  <si>
    <t>stage</t>
  </si>
  <si>
    <t>MONDE SENIOR  FEMININE MEDEMBLICK</t>
  </si>
  <si>
    <t>MONDE RADIAL SENIOR  MASCULIN MEDEMBLICK</t>
  </si>
  <si>
    <t>MONDE SENIOR  MASCULIN SPLIT</t>
  </si>
  <si>
    <t>Stage senior Feminine PREPA MONDE</t>
  </si>
  <si>
    <t>stage senior Masc PREPA MONDE</t>
  </si>
  <si>
    <t>EUROPESENIOR  MASCULIN BARCELONE</t>
  </si>
  <si>
    <t>EUROPE SENIOR  FEMININE BARCELONE</t>
  </si>
  <si>
    <t>2</t>
  </si>
  <si>
    <t>Hors dispositif</t>
  </si>
  <si>
    <t>Stage Grande Motte</t>
  </si>
  <si>
    <t>Stage FdP La Rochelle</t>
  </si>
  <si>
    <t>Stage Biscarosse</t>
  </si>
  <si>
    <t xml:space="preserve">Stage et EUROSAF PALAMOS    </t>
  </si>
  <si>
    <t>Stage et EUROSAF PALMA</t>
  </si>
  <si>
    <t>Stage et EC Hyères</t>
  </si>
  <si>
    <t>1/2 National Le Havre</t>
  </si>
  <si>
    <t>EUROSAF GARDA</t>
  </si>
  <si>
    <t>EUROSAF MEDMEBLIK</t>
  </si>
  <si>
    <t>Stage Reprise</t>
  </si>
  <si>
    <t>SWC WEYMOUTH</t>
  </si>
  <si>
    <t>EU Hoorn</t>
  </si>
  <si>
    <t>EUROSAF KIEL</t>
  </si>
  <si>
    <t>Stage nordique</t>
  </si>
  <si>
    <t>EC Warne munde</t>
  </si>
  <si>
    <t>Stage Juillet</t>
  </si>
  <si>
    <t>Ch MONDE U21 NIEUPORT</t>
  </si>
  <si>
    <t>Ch EUROPE U21 DOUARN</t>
  </si>
  <si>
    <t>Stage Aout Fém</t>
  </si>
  <si>
    <t>Ch Monde Radial Masc MEDEMBLIK</t>
  </si>
  <si>
    <t>Ch MONDE SENIOR RADIAL Fém MEDEMBLIK</t>
  </si>
  <si>
    <t>CFE
BREST</t>
  </si>
  <si>
    <t>Ch MONDE SENIOR Masc
SPLIT</t>
  </si>
  <si>
    <t>Stage et WC HYERES</t>
  </si>
  <si>
    <t>N. Kroll</t>
  </si>
  <si>
    <t>L. Queyroux</t>
  </si>
  <si>
    <t>R. Simonnot</t>
  </si>
  <si>
    <t>P. Castagnedoli</t>
  </si>
  <si>
    <t>M. Mazard</t>
  </si>
  <si>
    <t>E. Lepen</t>
  </si>
  <si>
    <t>G. Morvan</t>
  </si>
  <si>
    <t>F. Lavenant</t>
  </si>
  <si>
    <t>A. Boite</t>
  </si>
  <si>
    <t>V. Carn</t>
  </si>
  <si>
    <t>Coureurs en Vert protégés en délégation  sauf  évaluation négative aux échéances</t>
  </si>
  <si>
    <t>Coureurs en délégations (D)/ou présents hors délégation sur action (P)</t>
  </si>
  <si>
    <t>sportif devant faire ses preuves à l'international senior</t>
  </si>
  <si>
    <t>Frank Lavenant</t>
  </si>
  <si>
    <t>Arthur Barrué</t>
  </si>
  <si>
    <t>Avis Octobre 2016</t>
  </si>
  <si>
    <t>Perspectives 2016</t>
  </si>
  <si>
    <t>Perspectives 2017</t>
  </si>
  <si>
    <t>Alexandre Boite</t>
  </si>
  <si>
    <t>Victor Carn</t>
  </si>
  <si>
    <t>sportif à fort potentiel en Radial en transition vers le Standard</t>
  </si>
  <si>
    <t>U121</t>
  </si>
  <si>
    <t>Très bon potentiel en terme de gabarit et de finesse de barre. Mais un défi majeur a relever : régler des soucis d'ordre psychologiques</t>
  </si>
  <si>
    <t>Travail psy en cours. Transition progressive vers le Standard. Garde des objectifs internationnaux en Radial pour encore au moins 2 ans.</t>
  </si>
  <si>
    <t>Toujours très bien impliqué dans son objectif sportif. La progression est régulière. N'est pas convaincu par la nécessité d'une préparation mentale pour franchir un palier…</t>
  </si>
  <si>
    <t>Doit confirmer ses progrès en se qualifiant régulièrement dans les ronds Or à l'international. 
Objectifs sur Mondial sénior (et Europe)</t>
  </si>
  <si>
    <t>Sa période de préparation finale au Bac et la période qui a suivi son obtention n'ont pas été faciles à gérer pour Frank (relâchement un peu négatif). Doit plus naviguer pour confirmer le potentiel décelé chez lui</t>
  </si>
  <si>
    <t>Aménagement nécessaire de son BTS. En cours de négociation.
Objectif Mondial U21 (+ Europe )</t>
  </si>
  <si>
    <t>Aime naviguer en Laser, mais n'a toujours pas pris conscience de l'investissement nécessaire, même si son attitude (son "style")  en dillétente ne l'aide pas à nous convaincre…</t>
  </si>
  <si>
    <t xml:space="preserve">Très bon niveau physique. A bien progressé, mais reste en déficit d'expérience. Très motivé et impliqué. Bon élément dans un groupe. </t>
  </si>
  <si>
    <t>Souhaite s'impliquer fortement dans le laser cette année pour rattraper son retard technique. Ses ambitions en off shore ont laissé palce à une volonté de progresser en voile olympique (effet JO2016).</t>
  </si>
  <si>
    <t>Une année 2015/2016 ou l'obtention de sa licence a largement pris le pas sur sa pratique sportive. Souhaite se consacrer dorénavant prioritairement au Laser. Petit gabarit, mais bon techniquement.</t>
  </si>
  <si>
    <t>Doit confirmer et passer de la parole aux actes.</t>
  </si>
  <si>
    <t>Nationale La Rochelle</t>
  </si>
  <si>
    <t>stage Hyères Filière sol</t>
  </si>
  <si>
    <t>stage Palma</t>
  </si>
  <si>
    <t xml:space="preserve">SWC Miami </t>
  </si>
  <si>
    <t>Ent Miami</t>
  </si>
  <si>
    <t>Finale SWC EUR début juillet</t>
  </si>
  <si>
    <t>EUROSAF Weymouth  Radial</t>
  </si>
  <si>
    <t>dates ?  SWC JPN</t>
  </si>
  <si>
    <t>SWC Japaon Enoshima</t>
  </si>
  <si>
    <t>Stage Palma</t>
  </si>
  <si>
    <t>stage prepa monde senior  Marseille</t>
  </si>
  <si>
    <t>Europe U19/U21 Douarnenez</t>
  </si>
  <si>
    <t>Stage prepa européen sénior Sud</t>
  </si>
  <si>
    <t xml:space="preserve">Stage U21 Prépa Monde  </t>
  </si>
  <si>
    <t>Stage senior Feminine et masculin PREPA europe</t>
  </si>
  <si>
    <t>Arthur Guillauno</t>
  </si>
  <si>
    <t>Stage MRS  pour ceux qui font pas Palma</t>
  </si>
  <si>
    <t>Hoorn</t>
  </si>
  <si>
    <t>Stage GER et Warnemunde</t>
  </si>
  <si>
    <r>
      <rPr>
        <b/>
        <sz val="10"/>
        <rFont val="Arial"/>
        <family val="2"/>
      </rPr>
      <t>EN</t>
    </r>
    <r>
      <rPr>
        <sz val="10"/>
        <rFont val="Arial"/>
      </rPr>
      <t xml:space="preserve"> STD Pascal Rambeau</t>
    </r>
  </si>
  <si>
    <r>
      <rPr>
        <b/>
        <sz val="10"/>
        <rFont val="Arial"/>
        <family val="2"/>
      </rPr>
      <t>Bleuets</t>
    </r>
    <r>
      <rPr>
        <sz val="10"/>
        <rFont val="Arial"/>
      </rPr>
      <t xml:space="preserve"> Loic Billon ou autre</t>
    </r>
  </si>
  <si>
    <t>6</t>
  </si>
  <si>
    <t>Stage Prépa Monde U21 LE HAVRE</t>
  </si>
  <si>
    <t>Stage Prépa Monde U21 MARSEILLE</t>
  </si>
  <si>
    <t>Palma</t>
  </si>
  <si>
    <t>TE Aarhus</t>
  </si>
  <si>
    <r>
      <rPr>
        <b/>
        <sz val="10"/>
        <rFont val="Arial"/>
        <family val="2"/>
      </rPr>
      <t>EN</t>
    </r>
    <r>
      <rPr>
        <sz val="10"/>
        <rFont val="Arial"/>
      </rPr>
      <t xml:space="preserve"> Radial François Husson</t>
    </r>
  </si>
  <si>
    <t>Stage  Marseille</t>
  </si>
  <si>
    <t>stage Marseille</t>
  </si>
  <si>
    <t>stage Le Havre</t>
  </si>
  <si>
    <r>
      <rPr>
        <b/>
        <sz val="10"/>
        <rFont val="Arial"/>
        <family val="2"/>
      </rPr>
      <t>FJ</t>
    </r>
    <r>
      <rPr>
        <sz val="10"/>
        <rFont val="Arial"/>
      </rPr>
      <t xml:space="preserve"> Solenne Brain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</si>
</sst>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Red]\-#,##0.00\ &quot;€&quot;"/>
    <numFmt numFmtId="165" formatCode="#,##0&quot; F&quot;;[Red]\-#,##0&quot; F&quot;"/>
    <numFmt numFmtId="166" formatCode="#,##0.00&quot; F&quot;;[Red]\-#,##0.00&quot; F&quot;"/>
    <numFmt numFmtId="167" formatCode="_-* #,##0.00\ &quot;F&quot;_-;\-* #,##0.00\ &quot;F&quot;_-;_-* &quot;-&quot;??\ &quot;F&quot;_-;_-@_-"/>
    <numFmt numFmtId="168" formatCode="#,##0_ _F"/>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Times New Roman"/>
      <family val="1"/>
    </font>
    <font>
      <b/>
      <sz val="8"/>
      <name val="Times New Roman"/>
      <family val="1"/>
    </font>
    <font>
      <sz val="10"/>
      <name val="Times New Roman"/>
      <family val="1"/>
    </font>
    <font>
      <sz val="8"/>
      <name val="Arial"/>
      <family val="2"/>
    </font>
    <font>
      <b/>
      <sz val="16"/>
      <name val="Times New Roman"/>
      <family val="1"/>
    </font>
    <font>
      <b/>
      <sz val="7"/>
      <name val="Times New Roman"/>
      <family val="1"/>
    </font>
    <font>
      <b/>
      <sz val="6"/>
      <name val="Times New Roman"/>
      <family val="1"/>
    </font>
    <font>
      <b/>
      <sz val="26"/>
      <name val="Arial"/>
      <family val="2"/>
    </font>
    <font>
      <sz val="8"/>
      <name val="Times New Roman"/>
      <family val="1"/>
    </font>
    <font>
      <b/>
      <sz val="8"/>
      <name val="Times New Roman"/>
      <family val="1"/>
    </font>
    <font>
      <sz val="9"/>
      <name val="Times New Roman"/>
      <family val="1"/>
    </font>
    <font>
      <b/>
      <sz val="9"/>
      <name val="Times New Roman"/>
      <family val="1"/>
    </font>
    <font>
      <b/>
      <sz val="9"/>
      <name val="Times New Roman"/>
      <family val="1"/>
    </font>
    <font>
      <sz val="12"/>
      <name val="Arial"/>
      <family val="2"/>
    </font>
    <font>
      <b/>
      <sz val="12"/>
      <name val="Arial"/>
      <family val="2"/>
    </font>
    <font>
      <b/>
      <sz val="8"/>
      <name val="Times"/>
    </font>
    <font>
      <b/>
      <sz val="12"/>
      <name val="Times New Roman"/>
      <family val="1"/>
    </font>
    <font>
      <b/>
      <sz val="14"/>
      <name val="Times New Roman"/>
      <family val="1"/>
    </font>
    <font>
      <sz val="10"/>
      <name val="Times New Roman"/>
      <family val="1"/>
    </font>
    <font>
      <u/>
      <sz val="10"/>
      <name val="Times New Roman"/>
      <family val="1"/>
    </font>
    <font>
      <b/>
      <sz val="11"/>
      <name val="Times New Roman"/>
      <family val="1"/>
    </font>
    <font>
      <sz val="12"/>
      <name val="Times New Roman"/>
      <family val="1"/>
    </font>
    <font>
      <b/>
      <sz val="10"/>
      <name val="Times New Roman"/>
      <family val="1"/>
    </font>
    <font>
      <sz val="9"/>
      <name val="Geneva"/>
    </font>
    <font>
      <sz val="7"/>
      <name val="Arial"/>
      <family val="2"/>
    </font>
    <font>
      <b/>
      <sz val="11"/>
      <color theme="1"/>
      <name val="Calibri"/>
      <family val="2"/>
      <scheme val="minor"/>
    </font>
    <font>
      <b/>
      <u/>
      <sz val="12"/>
      <color theme="0" tint="-0.499984740745262"/>
      <name val="Arial"/>
      <family val="2"/>
    </font>
    <font>
      <sz val="10"/>
      <color theme="0" tint="-0.499984740745262"/>
      <name val="Arial"/>
      <family val="2"/>
    </font>
    <font>
      <sz val="10"/>
      <color theme="3" tint="0.39997558519241921"/>
      <name val="Arial"/>
      <family val="2"/>
    </font>
    <font>
      <b/>
      <u/>
      <sz val="14"/>
      <color theme="3" tint="0.39997558519241921"/>
      <name val="Arial"/>
      <family val="2"/>
    </font>
    <font>
      <sz val="18"/>
      <color theme="1"/>
      <name val="Calibri"/>
      <family val="2"/>
      <scheme val="minor"/>
    </font>
    <font>
      <b/>
      <sz val="11"/>
      <color rgb="FFFF0000"/>
      <name val="Calibri"/>
      <family val="2"/>
      <scheme val="minor"/>
    </font>
    <font>
      <sz val="10"/>
      <name val="Geneva"/>
    </font>
    <font>
      <b/>
      <sz val="20"/>
      <color theme="1"/>
      <name val="Calibri"/>
      <family val="2"/>
      <scheme val="minor"/>
    </font>
    <font>
      <b/>
      <sz val="16"/>
      <color theme="1"/>
      <name val="Calibri"/>
      <family val="2"/>
      <scheme val="minor"/>
    </font>
    <font>
      <b/>
      <sz val="9"/>
      <color indexed="81"/>
      <name val="Tahoma"/>
      <family val="2"/>
    </font>
    <font>
      <sz val="10"/>
      <color theme="0"/>
      <name val="Arial"/>
      <family val="2"/>
    </font>
    <font>
      <sz val="18"/>
      <color theme="3" tint="0.39997558519241921"/>
      <name val="Arial"/>
      <family val="2"/>
    </font>
    <font>
      <b/>
      <u/>
      <sz val="11"/>
      <color theme="1"/>
      <name val="Calibri"/>
      <family val="2"/>
      <scheme val="minor"/>
    </font>
    <font>
      <sz val="6"/>
      <name val="Arial"/>
      <family val="2"/>
    </font>
    <font>
      <sz val="18"/>
      <name val="Arial"/>
      <family val="2"/>
    </font>
    <font>
      <b/>
      <sz val="10"/>
      <color rgb="FF00B050"/>
      <name val="Arial"/>
      <family val="2"/>
    </font>
    <font>
      <b/>
      <sz val="6"/>
      <name val="Arial"/>
      <family val="2"/>
    </font>
    <font>
      <b/>
      <sz val="10"/>
      <color theme="0" tint="-0.499984740745262"/>
      <name val="Arial"/>
      <family val="2"/>
    </font>
    <font>
      <sz val="18"/>
      <color theme="0" tint="-0.499984740745262"/>
      <name val="Arial"/>
      <family val="2"/>
    </font>
    <font>
      <b/>
      <u val="double"/>
      <sz val="18"/>
      <color theme="0" tint="-0.499984740745262"/>
      <name val="Arial"/>
      <family val="2"/>
    </font>
    <font>
      <u val="double"/>
      <sz val="18"/>
      <color theme="0" tint="-0.499984740745262"/>
      <name val="Arial"/>
      <family val="2"/>
    </font>
    <font>
      <sz val="14"/>
      <color theme="0" tint="-0.499984740745262"/>
      <name val="Arial"/>
      <family val="2"/>
    </font>
    <font>
      <b/>
      <sz val="12"/>
      <color theme="0" tint="-0.499984740745262"/>
      <name val="Arial"/>
      <family val="2"/>
    </font>
    <font>
      <sz val="20"/>
      <name val="Bauhaus 93"/>
      <family val="5"/>
    </font>
    <font>
      <b/>
      <sz val="16"/>
      <name val="Arial"/>
      <family val="2"/>
    </font>
    <font>
      <b/>
      <u/>
      <sz val="11"/>
      <color theme="5" tint="0.39997558519241921"/>
      <name val="Arial"/>
      <family val="2"/>
    </font>
    <font>
      <sz val="11"/>
      <color rgb="FFFF0000"/>
      <name val="Calibri"/>
      <family val="2"/>
      <scheme val="minor"/>
    </font>
    <font>
      <b/>
      <sz val="11"/>
      <name val="Calibri"/>
      <family val="2"/>
      <scheme val="minor"/>
    </font>
    <font>
      <b/>
      <u val="double"/>
      <sz val="18"/>
      <color rgb="FF002060"/>
      <name val="Arial"/>
      <family val="2"/>
    </font>
    <font>
      <u val="double"/>
      <sz val="18"/>
      <color rgb="FF002060"/>
      <name val="Arial"/>
      <family val="2"/>
    </font>
    <font>
      <sz val="18"/>
      <color rgb="FF002060"/>
      <name val="Arial"/>
      <family val="2"/>
    </font>
    <font>
      <b/>
      <u/>
      <sz val="14"/>
      <color rgb="FF0070C0"/>
      <name val="Arial"/>
      <family val="2"/>
    </font>
    <font>
      <sz val="10"/>
      <color rgb="FF00B0F0"/>
      <name val="Arial"/>
      <family val="2"/>
    </font>
    <font>
      <b/>
      <u/>
      <sz val="11"/>
      <color rgb="FF00B0F0"/>
      <name val="Arial"/>
      <family val="2"/>
    </font>
    <font>
      <b/>
      <u/>
      <sz val="10"/>
      <color rgb="FF00B0F0"/>
      <name val="Arial"/>
      <family val="2"/>
    </font>
    <font>
      <u val="singleAccounting"/>
      <sz val="10"/>
      <color rgb="FF00B0F0"/>
      <name val="Arial"/>
      <family val="2"/>
    </font>
    <font>
      <i/>
      <u/>
      <sz val="10"/>
      <color rgb="FF00B0F0"/>
      <name val="Arial"/>
      <family val="2"/>
    </font>
    <font>
      <i/>
      <sz val="10"/>
      <color rgb="FF00B0F0"/>
      <name val="Arial"/>
      <family val="2"/>
    </font>
    <font>
      <b/>
      <i/>
      <sz val="10"/>
      <color rgb="FF00B0F0"/>
      <name val="Arial"/>
      <family val="2"/>
    </font>
    <font>
      <u/>
      <sz val="10"/>
      <color rgb="FF00B0F0"/>
      <name val="Arial"/>
      <family val="2"/>
    </font>
    <font>
      <b/>
      <i/>
      <u/>
      <sz val="12"/>
      <color rgb="FF00B0F0"/>
      <name val="Arial"/>
      <family val="2"/>
    </font>
    <font>
      <sz val="20"/>
      <color theme="3" tint="0.39997558519241921"/>
      <name val="Arial"/>
      <family val="2"/>
    </font>
    <font>
      <b/>
      <sz val="10"/>
      <color rgb="FFFF0000"/>
      <name val="Arial"/>
      <family val="2"/>
    </font>
    <font>
      <sz val="10"/>
      <color rgb="FFFF0000"/>
      <name val="Arial"/>
      <family val="2"/>
    </font>
    <font>
      <u/>
      <sz val="11"/>
      <color rgb="FF00B0F0"/>
      <name val="Arial"/>
      <family val="2"/>
    </font>
    <font>
      <b/>
      <u/>
      <sz val="12"/>
      <color theme="5" tint="0.39997558519241921"/>
      <name val="Arial"/>
      <family val="2"/>
    </font>
    <font>
      <sz val="12"/>
      <color theme="5" tint="0.39997558519241921"/>
      <name val="Arial"/>
      <family val="2"/>
    </font>
    <font>
      <sz val="9"/>
      <color indexed="81"/>
      <name val="Tahoma"/>
      <family val="2"/>
    </font>
    <font>
      <b/>
      <sz val="10"/>
      <color rgb="FFFFFF00"/>
      <name val="Arial"/>
      <family val="2"/>
    </font>
    <font>
      <sz val="11"/>
      <name val="Arial"/>
      <family val="2"/>
    </font>
  </fonts>
  <fills count="37">
    <fill>
      <patternFill patternType="none"/>
    </fill>
    <fill>
      <patternFill patternType="gray125"/>
    </fill>
    <fill>
      <patternFill patternType="lightUp"/>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6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rgb="FFFFFFCC"/>
        <bgColor indexed="64"/>
      </patternFill>
    </fill>
    <fill>
      <patternFill patternType="solid">
        <fgColor theme="0" tint="-0.24994659260841701"/>
        <bgColor indexed="64"/>
      </patternFill>
    </fill>
    <fill>
      <patternFill patternType="solid">
        <fgColor rgb="FF92D050"/>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8" tint="0.59996337778862885"/>
        <bgColor indexed="64"/>
      </patternFill>
    </fill>
    <fill>
      <patternFill patternType="solid">
        <fgColor rgb="FF00B0F0"/>
        <bgColor indexed="64"/>
      </patternFill>
    </fill>
    <fill>
      <patternFill patternType="solid">
        <fgColor rgb="FF00B050"/>
        <bgColor indexed="64"/>
      </patternFill>
    </fill>
    <fill>
      <patternFill patternType="solid">
        <fgColor theme="9" tint="0.59996337778862885"/>
        <bgColor indexed="64"/>
      </patternFill>
    </fill>
    <fill>
      <patternFill patternType="solid">
        <fgColor theme="3" tint="0.39994506668294322"/>
        <bgColor indexed="64"/>
      </patternFill>
    </fill>
    <fill>
      <patternFill patternType="solid">
        <fgColor theme="0" tint="-0.14996795556505021"/>
        <bgColor indexed="64"/>
      </patternFill>
    </fill>
    <fill>
      <patternFill patternType="solid">
        <fgColor rgb="FF0070C0"/>
        <bgColor indexed="64"/>
      </patternFill>
    </fill>
    <fill>
      <patternFill patternType="solid">
        <fgColor rgb="FFFF3399"/>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
      <patternFill patternType="solid">
        <fgColor rgb="FFFFFFCC"/>
        <bgColor rgb="FFFFFF99"/>
      </patternFill>
    </fill>
    <fill>
      <patternFill patternType="solid">
        <fgColor rgb="FF33CC33"/>
        <bgColor indexed="64"/>
      </patternFill>
    </fill>
  </fills>
  <borders count="13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medium">
        <color auto="1"/>
      </left>
      <right style="medium">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right/>
      <top style="thick">
        <color theme="0" tint="-0.499984740745262"/>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ck">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thin">
        <color auto="1"/>
      </right>
      <top/>
      <bottom style="medium">
        <color auto="1"/>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diagonal/>
    </border>
    <border>
      <left style="thin">
        <color auto="1"/>
      </left>
      <right/>
      <top style="thick">
        <color auto="1"/>
      </top>
      <bottom style="thin">
        <color auto="1"/>
      </bottom>
      <diagonal/>
    </border>
    <border>
      <left/>
      <right style="thick">
        <color auto="1"/>
      </right>
      <top style="thin">
        <color auto="1"/>
      </top>
      <bottom/>
      <diagonal/>
    </border>
    <border>
      <left/>
      <right style="thick">
        <color auto="1"/>
      </right>
      <top/>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style="thin">
        <color auto="1"/>
      </left>
      <right style="thick">
        <color auto="1"/>
      </right>
      <top style="thick">
        <color auto="1"/>
      </top>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style="thin">
        <color auto="1"/>
      </right>
      <top/>
      <bottom style="dashed">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s>
  <cellStyleXfs count="5">
    <xf numFmtId="0" fontId="0" fillId="0" borderId="0"/>
    <xf numFmtId="167" fontId="10" fillId="0" borderId="0" applyFont="0" applyFill="0" applyBorder="0" applyAlignment="0" applyProtection="0"/>
    <xf numFmtId="0" fontId="35" fillId="0" borderId="0"/>
    <xf numFmtId="0" fontId="9" fillId="0" borderId="0"/>
    <xf numFmtId="0" fontId="44" fillId="0" borderId="0"/>
  </cellStyleXfs>
  <cellXfs count="1030">
    <xf numFmtId="0" fontId="0" fillId="0" borderId="0" xfId="0"/>
    <xf numFmtId="0" fontId="15" fillId="0" borderId="0" xfId="0" applyFont="1"/>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 xfId="0" applyFont="1" applyFill="1" applyBorder="1" applyAlignment="1">
      <alignment horizontal="center" vertical="center" wrapText="1"/>
    </xf>
    <xf numFmtId="167" fontId="12" fillId="0" borderId="1" xfId="1" applyFont="1" applyBorder="1" applyAlignment="1">
      <alignment horizontal="center"/>
    </xf>
    <xf numFmtId="167" fontId="12" fillId="0" borderId="3" xfId="1" applyFont="1" applyBorder="1" applyAlignment="1">
      <alignment horizontal="center"/>
    </xf>
    <xf numFmtId="167" fontId="11" fillId="0" borderId="4" xfId="0" applyNumberFormat="1" applyFont="1" applyBorder="1"/>
    <xf numFmtId="167" fontId="12" fillId="0" borderId="1" xfId="1" applyFont="1" applyBorder="1" applyAlignment="1">
      <alignment horizontal="center" vertical="center" wrapText="1"/>
    </xf>
    <xf numFmtId="167" fontId="12" fillId="0" borderId="5" xfId="1"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167" fontId="12" fillId="0" borderId="3" xfId="1" applyFont="1" applyBorder="1" applyAlignment="1">
      <alignment horizontal="center" vertical="center" wrapText="1"/>
    </xf>
    <xf numFmtId="167" fontId="12" fillId="0" borderId="7" xfId="1" applyFont="1" applyBorder="1" applyAlignment="1">
      <alignment horizontal="center" vertical="center" wrapText="1"/>
    </xf>
    <xf numFmtId="167" fontId="12" fillId="0" borderId="8" xfId="1" applyFont="1" applyBorder="1" applyAlignment="1">
      <alignment horizontal="center" vertical="center" wrapText="1"/>
    </xf>
    <xf numFmtId="0" fontId="15" fillId="0" borderId="9" xfId="0" applyFont="1" applyBorder="1" applyAlignment="1">
      <alignment horizontal="center" vertical="center"/>
    </xf>
    <xf numFmtId="0" fontId="15" fillId="0" borderId="9" xfId="0" applyFont="1" applyBorder="1" applyAlignment="1">
      <alignment horizontal="center" vertical="center" wrapText="1"/>
    </xf>
    <xf numFmtId="167" fontId="13" fillId="0" borderId="10" xfId="1" applyFont="1" applyBorder="1" applyAlignment="1">
      <alignment horizontal="center" vertical="center" wrapText="1"/>
    </xf>
    <xf numFmtId="167" fontId="12" fillId="0" borderId="8" xfId="1" applyFont="1" applyBorder="1" applyAlignment="1">
      <alignment horizontal="center" vertical="center"/>
    </xf>
    <xf numFmtId="167" fontId="12" fillId="0" borderId="11" xfId="1"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Border="1"/>
    <xf numFmtId="0" fontId="13" fillId="0" borderId="1" xfId="0" applyFont="1" applyBorder="1" applyAlignment="1">
      <alignment horizontal="center" vertical="center" wrapText="1"/>
    </xf>
    <xf numFmtId="167" fontId="13" fillId="0" borderId="1" xfId="1" applyFont="1" applyBorder="1" applyAlignment="1">
      <alignment horizontal="center" vertical="center" wrapText="1"/>
    </xf>
    <xf numFmtId="167" fontId="13" fillId="0" borderId="1" xfId="1" applyFont="1" applyBorder="1" applyAlignment="1">
      <alignment horizontal="center"/>
    </xf>
    <xf numFmtId="0" fontId="17" fillId="0" borderId="8" xfId="0" applyFont="1" applyBorder="1" applyAlignment="1">
      <alignment horizontal="center" vertical="center" wrapText="1"/>
    </xf>
    <xf numFmtId="167" fontId="12" fillId="0" borderId="1" xfId="1" applyFont="1" applyBorder="1" applyAlignment="1">
      <alignment horizontal="center" vertical="center"/>
    </xf>
    <xf numFmtId="167" fontId="15" fillId="0" borderId="9" xfId="1" applyFont="1" applyBorder="1" applyAlignment="1">
      <alignment horizontal="center" vertical="center"/>
    </xf>
    <xf numFmtId="167" fontId="12" fillId="0" borderId="9" xfId="1" applyFont="1" applyBorder="1" applyAlignment="1">
      <alignment horizontal="center" vertical="center" wrapText="1"/>
    </xf>
    <xf numFmtId="0" fontId="18" fillId="0" borderId="11" xfId="0" applyFont="1" applyBorder="1" applyAlignment="1">
      <alignment horizontal="center" vertical="center" wrapText="1"/>
    </xf>
    <xf numFmtId="0" fontId="13" fillId="2" borderId="2" xfId="0" applyFont="1" applyFill="1" applyBorder="1" applyAlignment="1">
      <alignment horizontal="center" vertical="center" wrapText="1"/>
    </xf>
    <xf numFmtId="167" fontId="13" fillId="0" borderId="12" xfId="0" applyNumberFormat="1" applyFont="1" applyBorder="1"/>
    <xf numFmtId="0" fontId="12" fillId="0" borderId="16" xfId="0" applyFont="1" applyBorder="1" applyAlignment="1">
      <alignment horizontal="center" vertical="center"/>
    </xf>
    <xf numFmtId="167" fontId="15" fillId="0" borderId="17" xfId="1" applyFont="1" applyBorder="1" applyAlignment="1">
      <alignment horizontal="center" vertical="center"/>
    </xf>
    <xf numFmtId="0" fontId="15" fillId="0" borderId="18" xfId="0" applyFont="1" applyBorder="1"/>
    <xf numFmtId="0" fontId="15" fillId="0" borderId="0" xfId="0" applyFont="1" applyBorder="1"/>
    <xf numFmtId="0" fontId="15" fillId="0" borderId="19" xfId="0" applyFont="1" applyBorder="1"/>
    <xf numFmtId="0" fontId="0" fillId="0" borderId="20" xfId="0" applyBorder="1"/>
    <xf numFmtId="0" fontId="0" fillId="0" borderId="21" xfId="0" applyBorder="1"/>
    <xf numFmtId="167" fontId="11" fillId="0" borderId="21" xfId="0" applyNumberFormat="1" applyFont="1" applyBorder="1"/>
    <xf numFmtId="0" fontId="0" fillId="0" borderId="0" xfId="0" applyAlignment="1">
      <alignment horizontal="center" vertical="center"/>
    </xf>
    <xf numFmtId="1" fontId="0" fillId="0" borderId="0" xfId="0" applyNumberFormat="1"/>
    <xf numFmtId="0" fontId="20" fillId="0" borderId="0" xfId="0" applyFont="1" applyFill="1" applyBorder="1" applyAlignment="1">
      <alignment horizontal="center" vertical="center" wrapText="1"/>
    </xf>
    <xf numFmtId="1" fontId="21" fillId="0" borderId="0" xfId="0" applyNumberFormat="1" applyFont="1" applyBorder="1" applyAlignment="1">
      <alignment horizontal="center" vertical="center" wrapText="1"/>
    </xf>
    <xf numFmtId="1" fontId="20" fillId="0" borderId="0" xfId="0" applyNumberFormat="1" applyFont="1" applyBorder="1" applyAlignment="1">
      <alignment horizontal="center" vertical="center" wrapText="1"/>
    </xf>
    <xf numFmtId="3" fontId="21" fillId="0" borderId="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0" fontId="0" fillId="0" borderId="0" xfId="0" applyFill="1" applyBorder="1"/>
    <xf numFmtId="1" fontId="0" fillId="0" borderId="0" xfId="0" applyNumberFormat="1" applyFill="1" applyBorder="1"/>
    <xf numFmtId="1" fontId="11" fillId="0" borderId="0" xfId="0" applyNumberFormat="1" applyFont="1" applyFill="1" applyBorder="1"/>
    <xf numFmtId="3" fontId="21" fillId="0" borderId="0" xfId="0" applyNumberFormat="1" applyFont="1" applyFill="1" applyBorder="1" applyAlignment="1">
      <alignment horizontal="right" vertical="center" wrapText="1"/>
    </xf>
    <xf numFmtId="0" fontId="13" fillId="0" borderId="0" xfId="0" applyFont="1" applyFill="1" applyBorder="1" applyAlignment="1">
      <alignment horizontal="center" vertical="center" wrapText="1"/>
    </xf>
    <xf numFmtId="1" fontId="23" fillId="0" borderId="1" xfId="0" applyNumberFormat="1" applyFont="1" applyBorder="1" applyAlignment="1">
      <alignment horizontal="center" vertical="center" wrapText="1"/>
    </xf>
    <xf numFmtId="3" fontId="23" fillId="0" borderId="1" xfId="1" applyNumberFormat="1" applyFont="1" applyBorder="1" applyAlignment="1">
      <alignment horizontal="right" vertical="center" wrapText="1"/>
    </xf>
    <xf numFmtId="3" fontId="23" fillId="0" borderId="5" xfId="1" applyNumberFormat="1" applyFont="1" applyBorder="1" applyAlignment="1">
      <alignment horizontal="right" vertical="center" wrapText="1"/>
    </xf>
    <xf numFmtId="3" fontId="23" fillId="0" borderId="1" xfId="0" applyNumberFormat="1" applyFont="1" applyBorder="1" applyAlignment="1">
      <alignment horizontal="right" vertical="center" wrapText="1"/>
    </xf>
    <xf numFmtId="3" fontId="23" fillId="0" borderId="5" xfId="0" applyNumberFormat="1" applyFont="1" applyBorder="1" applyAlignment="1">
      <alignment horizontal="right" vertical="center" wrapText="1"/>
    </xf>
    <xf numFmtId="3" fontId="22" fillId="3" borderId="1" xfId="1" applyNumberFormat="1" applyFont="1" applyFill="1" applyBorder="1" applyAlignment="1">
      <alignment horizontal="right" vertical="center" wrapText="1"/>
    </xf>
    <xf numFmtId="0" fontId="25" fillId="0" borderId="0" xfId="0" applyFont="1" applyAlignment="1">
      <alignment horizontal="right"/>
    </xf>
    <xf numFmtId="0" fontId="26" fillId="0" borderId="0" xfId="0" applyFont="1" applyFill="1" applyBorder="1" applyAlignment="1">
      <alignment horizontal="left"/>
    </xf>
    <xf numFmtId="0" fontId="25" fillId="0" borderId="0" xfId="0" applyFont="1" applyFill="1" applyBorder="1"/>
    <xf numFmtId="0" fontId="0" fillId="0" borderId="0" xfId="0" applyFill="1"/>
    <xf numFmtId="0" fontId="26" fillId="0" borderId="0" xfId="0" applyFont="1" applyFill="1" applyBorder="1"/>
    <xf numFmtId="0" fontId="27" fillId="0" borderId="8" xfId="0" applyFont="1" applyBorder="1" applyAlignment="1">
      <alignment horizontal="center" vertical="center"/>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16" fillId="4" borderId="0" xfId="0" applyFont="1" applyFill="1" applyBorder="1" applyAlignment="1">
      <alignment horizontal="center"/>
    </xf>
    <xf numFmtId="0" fontId="0" fillId="4" borderId="0" xfId="0" applyFill="1" applyBorder="1"/>
    <xf numFmtId="0" fontId="27" fillId="0" borderId="14" xfId="0" applyFont="1" applyFill="1" applyBorder="1" applyAlignment="1">
      <alignment horizontal="center" vertical="center" wrapText="1"/>
    </xf>
    <xf numFmtId="3" fontId="23" fillId="5" borderId="4" xfId="0" applyNumberFormat="1" applyFont="1" applyFill="1" applyBorder="1" applyAlignment="1">
      <alignment horizontal="right"/>
    </xf>
    <xf numFmtId="3" fontId="23" fillId="5" borderId="4" xfId="0" applyNumberFormat="1" applyFont="1" applyFill="1" applyBorder="1" applyAlignment="1">
      <alignment horizontal="right" vertical="center" wrapText="1"/>
    </xf>
    <xf numFmtId="0" fontId="27" fillId="0" borderId="11" xfId="0" applyFont="1" applyFill="1" applyBorder="1" applyAlignment="1">
      <alignment horizontal="center" vertical="center" wrapText="1"/>
    </xf>
    <xf numFmtId="3" fontId="23" fillId="4" borderId="22" xfId="1" applyNumberFormat="1" applyFont="1" applyFill="1" applyBorder="1" applyAlignment="1">
      <alignment horizontal="right" vertical="center" wrapText="1"/>
    </xf>
    <xf numFmtId="3" fontId="28" fillId="4" borderId="23" xfId="0" applyNumberFormat="1" applyFont="1" applyFill="1" applyBorder="1" applyAlignment="1">
      <alignment horizontal="right"/>
    </xf>
    <xf numFmtId="3" fontId="28" fillId="5" borderId="23" xfId="0" applyNumberFormat="1" applyFont="1" applyFill="1" applyBorder="1" applyAlignment="1">
      <alignment horizontal="right"/>
    </xf>
    <xf numFmtId="0" fontId="16" fillId="6" borderId="0" xfId="0" applyFont="1" applyFill="1" applyBorder="1" applyAlignment="1">
      <alignment horizontal="center"/>
    </xf>
    <xf numFmtId="0" fontId="16" fillId="0" borderId="21" xfId="0" applyFont="1" applyBorder="1" applyAlignment="1">
      <alignment horizontal="left"/>
    </xf>
    <xf numFmtId="0" fontId="16" fillId="0" borderId="21" xfId="0" applyFont="1" applyBorder="1" applyAlignment="1">
      <alignment horizontal="center"/>
    </xf>
    <xf numFmtId="0" fontId="16" fillId="0" borderId="21" xfId="0" applyFont="1" applyFill="1" applyBorder="1" applyAlignment="1">
      <alignment horizontal="left"/>
    </xf>
    <xf numFmtId="17"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center" vertical="center"/>
    </xf>
    <xf numFmtId="1" fontId="22" fillId="0" borderId="1" xfId="0" applyNumberFormat="1" applyFont="1" applyFill="1" applyBorder="1" applyAlignment="1">
      <alignment horizontal="center" vertical="center" wrapText="1"/>
    </xf>
    <xf numFmtId="3" fontId="22" fillId="0" borderId="1" xfId="1" applyNumberFormat="1" applyFont="1" applyFill="1" applyBorder="1" applyAlignment="1">
      <alignment horizontal="right" vertical="center" wrapText="1"/>
    </xf>
    <xf numFmtId="3" fontId="22" fillId="0" borderId="1" xfId="1" applyNumberFormat="1" applyFont="1" applyFill="1" applyBorder="1" applyAlignment="1">
      <alignment horizontal="center" vertical="center" wrapText="1"/>
    </xf>
    <xf numFmtId="3" fontId="23" fillId="3" borderId="5" xfId="1" applyNumberFormat="1" applyFont="1" applyFill="1" applyBorder="1" applyAlignment="1">
      <alignment horizontal="right" vertical="center" wrapText="1"/>
    </xf>
    <xf numFmtId="3" fontId="22" fillId="7" borderId="1" xfId="1" applyNumberFormat="1" applyFont="1" applyFill="1" applyBorder="1" applyAlignment="1">
      <alignment horizontal="right"/>
    </xf>
    <xf numFmtId="3" fontId="22" fillId="7" borderId="1" xfId="1" applyNumberFormat="1" applyFont="1" applyFill="1" applyBorder="1" applyAlignment="1">
      <alignment horizontal="right" vertical="center"/>
    </xf>
    <xf numFmtId="3" fontId="22" fillId="7" borderId="5" xfId="1" applyNumberFormat="1" applyFont="1" applyFill="1" applyBorder="1" applyAlignment="1">
      <alignment horizontal="right" vertical="center" wrapText="1"/>
    </xf>
    <xf numFmtId="3" fontId="23" fillId="7" borderId="12" xfId="0" applyNumberFormat="1" applyFont="1" applyFill="1" applyBorder="1" applyAlignment="1">
      <alignment horizontal="right"/>
    </xf>
    <xf numFmtId="3" fontId="23" fillId="7" borderId="15" xfId="0" applyNumberFormat="1" applyFont="1" applyFill="1" applyBorder="1" applyAlignment="1">
      <alignment horizontal="right"/>
    </xf>
    <xf numFmtId="3" fontId="23" fillId="7" borderId="14" xfId="1" applyNumberFormat="1" applyFont="1" applyFill="1" applyBorder="1" applyAlignment="1">
      <alignment horizontal="right" vertical="center"/>
    </xf>
    <xf numFmtId="3" fontId="23" fillId="7" borderId="15" xfId="1" applyNumberFormat="1" applyFont="1" applyFill="1" applyBorder="1" applyAlignment="1">
      <alignment horizontal="right" vertical="center"/>
    </xf>
    <xf numFmtId="0" fontId="29" fillId="4" borderId="0" xfId="0" applyFont="1" applyFill="1" applyBorder="1" applyAlignment="1">
      <alignment horizontal="left"/>
    </xf>
    <xf numFmtId="0" fontId="29" fillId="6" borderId="0" xfId="0" applyFont="1" applyFill="1" applyBorder="1" applyAlignment="1">
      <alignment horizontal="center"/>
    </xf>
    <xf numFmtId="0" fontId="29" fillId="6" borderId="0" xfId="0" applyFont="1" applyFill="1" applyBorder="1" applyAlignment="1">
      <alignment horizontal="left"/>
    </xf>
    <xf numFmtId="0" fontId="27" fillId="0" borderId="24" xfId="0" applyFont="1" applyBorder="1" applyAlignment="1">
      <alignment horizontal="center" vertical="center"/>
    </xf>
    <xf numFmtId="0" fontId="22" fillId="0" borderId="24" xfId="0" applyFont="1" applyBorder="1" applyAlignment="1">
      <alignment horizontal="center" vertical="center" wrapText="1"/>
    </xf>
    <xf numFmtId="0" fontId="28" fillId="0" borderId="21" xfId="0" applyFont="1" applyBorder="1" applyAlignment="1">
      <alignment horizontal="left"/>
    </xf>
    <xf numFmtId="0" fontId="30" fillId="4" borderId="0" xfId="0" applyFont="1" applyFill="1" applyAlignment="1">
      <alignment horizontal="center"/>
    </xf>
    <xf numFmtId="0" fontId="30" fillId="0" borderId="0" xfId="0" applyFont="1"/>
    <xf numFmtId="0" fontId="30" fillId="0" borderId="0" xfId="0" applyFont="1" applyBorder="1"/>
    <xf numFmtId="0" fontId="31" fillId="4" borderId="0" xfId="0" applyFont="1" applyFill="1"/>
    <xf numFmtId="1" fontId="30" fillId="0" borderId="0" xfId="0" applyNumberFormat="1" applyFont="1" applyFill="1" applyBorder="1" applyAlignment="1">
      <alignment horizontal="right"/>
    </xf>
    <xf numFmtId="0" fontId="32" fillId="0" borderId="0" xfId="0" applyFont="1" applyAlignment="1">
      <alignment horizontal="right"/>
    </xf>
    <xf numFmtId="0" fontId="33" fillId="0" borderId="0" xfId="0" applyFont="1" applyAlignment="1">
      <alignment horizontal="right"/>
    </xf>
    <xf numFmtId="0" fontId="28" fillId="0" borderId="0" xfId="0" applyFont="1" applyFill="1" applyBorder="1" applyAlignment="1">
      <alignment horizontal="left"/>
    </xf>
    <xf numFmtId="0" fontId="33" fillId="0" borderId="0" xfId="0" applyFont="1" applyFill="1" applyBorder="1"/>
    <xf numFmtId="0" fontId="30" fillId="0" borderId="0" xfId="0" applyFont="1" applyFill="1"/>
    <xf numFmtId="0" fontId="30" fillId="0" borderId="0" xfId="0" applyFont="1" applyFill="1" applyAlignment="1">
      <alignment horizontal="right"/>
    </xf>
    <xf numFmtId="0" fontId="28" fillId="0" borderId="0" xfId="0" applyFont="1" applyFill="1" applyBorder="1"/>
    <xf numFmtId="0" fontId="30" fillId="0" borderId="0" xfId="0" applyFont="1" applyFill="1" applyBorder="1"/>
    <xf numFmtId="0" fontId="30" fillId="0" borderId="0" xfId="0" applyFont="1" applyAlignment="1">
      <alignment horizontal="right"/>
    </xf>
    <xf numFmtId="1" fontId="22" fillId="0" borderId="8" xfId="0" applyNumberFormat="1" applyFont="1" applyFill="1" applyBorder="1" applyAlignment="1">
      <alignment horizontal="center" vertical="center"/>
    </xf>
    <xf numFmtId="3" fontId="22" fillId="3" borderId="8" xfId="1" applyNumberFormat="1" applyFont="1" applyFill="1" applyBorder="1" applyAlignment="1">
      <alignment horizontal="right" vertical="center" wrapText="1"/>
    </xf>
    <xf numFmtId="3" fontId="22" fillId="0" borderId="8" xfId="1" applyNumberFormat="1" applyFont="1" applyFill="1" applyBorder="1" applyAlignment="1">
      <alignment horizontal="right" vertical="center"/>
    </xf>
    <xf numFmtId="3" fontId="23" fillId="3" borderId="11" xfId="1" applyNumberFormat="1" applyFont="1" applyFill="1" applyBorder="1" applyAlignment="1">
      <alignment horizontal="right" vertical="center" wrapText="1"/>
    </xf>
    <xf numFmtId="3" fontId="22" fillId="7" borderId="8" xfId="1" applyNumberFormat="1" applyFont="1" applyFill="1" applyBorder="1" applyAlignment="1">
      <alignment horizontal="right" vertical="center"/>
    </xf>
    <xf numFmtId="3" fontId="22" fillId="0" borderId="8" xfId="1" applyNumberFormat="1" applyFont="1" applyFill="1" applyBorder="1" applyAlignment="1">
      <alignment horizontal="center" vertical="center"/>
    </xf>
    <xf numFmtId="3" fontId="22" fillId="7" borderId="8" xfId="1" applyNumberFormat="1" applyFont="1" applyFill="1" applyBorder="1" applyAlignment="1">
      <alignment horizontal="right" vertical="center" wrapText="1"/>
    </xf>
    <xf numFmtId="3" fontId="22" fillId="0" borderId="1" xfId="1" applyNumberFormat="1" applyFont="1" applyFill="1" applyBorder="1" applyAlignment="1">
      <alignment horizontal="center" vertical="center"/>
    </xf>
    <xf numFmtId="3" fontId="22" fillId="7" borderId="1" xfId="1" applyNumberFormat="1" applyFont="1" applyFill="1" applyBorder="1" applyAlignment="1">
      <alignment horizontal="right" vertical="center" wrapText="1"/>
    </xf>
    <xf numFmtId="1" fontId="22" fillId="0" borderId="1" xfId="0" applyNumberFormat="1" applyFont="1" applyFill="1" applyBorder="1" applyAlignment="1">
      <alignment horizontal="center" vertical="center"/>
    </xf>
    <xf numFmtId="3" fontId="22" fillId="0" borderId="1" xfId="1" applyNumberFormat="1" applyFont="1" applyFill="1" applyBorder="1" applyAlignment="1">
      <alignment horizontal="right" vertical="center"/>
    </xf>
    <xf numFmtId="3" fontId="28" fillId="0" borderId="4" xfId="0" applyNumberFormat="1" applyFont="1" applyBorder="1" applyAlignment="1">
      <alignment horizontal="right"/>
    </xf>
    <xf numFmtId="1" fontId="34" fillId="0" borderId="0" xfId="0" applyNumberFormat="1" applyFont="1" applyAlignment="1">
      <alignment horizontal="right"/>
    </xf>
    <xf numFmtId="0" fontId="16" fillId="0" borderId="22" xfId="0" applyFont="1" applyBorder="1" applyAlignment="1">
      <alignment horizontal="centerContinuous"/>
    </xf>
    <xf numFmtId="0" fontId="14" fillId="0" borderId="25" xfId="0" applyFont="1" applyBorder="1" applyAlignment="1">
      <alignment horizontal="centerContinuous"/>
    </xf>
    <xf numFmtId="0" fontId="14" fillId="0" borderId="26" xfId="0" applyFont="1" applyBorder="1" applyAlignment="1">
      <alignment horizontal="centerContinuous"/>
    </xf>
    <xf numFmtId="0" fontId="16" fillId="0" borderId="20" xfId="0" applyFont="1" applyBorder="1" applyAlignment="1">
      <alignment horizontal="centerContinuous"/>
    </xf>
    <xf numFmtId="0" fontId="0" fillId="0" borderId="21" xfId="0" applyBorder="1" applyAlignment="1">
      <alignment horizontal="centerContinuous"/>
    </xf>
    <xf numFmtId="0" fontId="0" fillId="0" borderId="27" xfId="0" applyBorder="1" applyAlignment="1">
      <alignment horizontal="centerContinuous"/>
    </xf>
    <xf numFmtId="0" fontId="19" fillId="0" borderId="22" xfId="0" applyFont="1" applyBorder="1" applyAlignment="1">
      <alignment horizontal="centerContinuous"/>
    </xf>
    <xf numFmtId="0" fontId="0" fillId="0" borderId="25" xfId="0" applyBorder="1" applyAlignment="1">
      <alignment horizontal="centerContinuous"/>
    </xf>
    <xf numFmtId="0" fontId="0" fillId="0" borderId="26" xfId="0" applyBorder="1" applyAlignment="1">
      <alignment horizontal="centerContinuous"/>
    </xf>
    <xf numFmtId="0" fontId="30" fillId="6" borderId="0" xfId="0" applyFont="1" applyFill="1" applyAlignment="1">
      <alignment horizontal="center"/>
    </xf>
    <xf numFmtId="0" fontId="31" fillId="0" borderId="0" xfId="0" applyFont="1" applyFill="1" applyBorder="1"/>
    <xf numFmtId="0" fontId="27" fillId="0" borderId="24" xfId="0" applyFont="1" applyBorder="1" applyAlignment="1">
      <alignment horizontal="center" vertical="center" wrapText="1"/>
    </xf>
    <xf numFmtId="1" fontId="22" fillId="0" borderId="24" xfId="0" applyNumberFormat="1" applyFont="1" applyFill="1" applyBorder="1" applyAlignment="1">
      <alignment horizontal="center" vertical="center"/>
    </xf>
    <xf numFmtId="0" fontId="30" fillId="8" borderId="0" xfId="0" applyFont="1" applyFill="1"/>
    <xf numFmtId="0" fontId="27" fillId="8" borderId="9" xfId="0" applyFont="1" applyFill="1" applyBorder="1" applyAlignment="1">
      <alignment horizontal="center" vertical="center" wrapText="1"/>
    </xf>
    <xf numFmtId="3" fontId="23" fillId="8" borderId="28" xfId="1" applyNumberFormat="1" applyFont="1" applyFill="1" applyBorder="1" applyAlignment="1">
      <alignment horizontal="right" vertical="center" wrapText="1"/>
    </xf>
    <xf numFmtId="3" fontId="23" fillId="8" borderId="29" xfId="1" applyNumberFormat="1" applyFont="1" applyFill="1" applyBorder="1" applyAlignment="1">
      <alignment horizontal="right" vertical="center" wrapText="1"/>
    </xf>
    <xf numFmtId="3" fontId="23" fillId="8" borderId="0" xfId="1" applyNumberFormat="1" applyFont="1" applyFill="1" applyBorder="1" applyAlignment="1">
      <alignment horizontal="right" vertical="center" wrapText="1"/>
    </xf>
    <xf numFmtId="0" fontId="16" fillId="8" borderId="21" xfId="0" applyFont="1" applyFill="1" applyBorder="1" applyAlignment="1">
      <alignment horizontal="center"/>
    </xf>
    <xf numFmtId="3" fontId="23" fillId="8" borderId="9" xfId="1" applyNumberFormat="1" applyFont="1" applyFill="1" applyBorder="1" applyAlignment="1">
      <alignment horizontal="right" vertical="center" wrapText="1"/>
    </xf>
    <xf numFmtId="3" fontId="24" fillId="8" borderId="0" xfId="1" applyNumberFormat="1" applyFont="1" applyFill="1" applyBorder="1" applyAlignment="1">
      <alignment horizontal="right" vertical="center" wrapText="1"/>
    </xf>
    <xf numFmtId="0" fontId="28" fillId="0" borderId="29" xfId="0" applyFont="1" applyFill="1" applyBorder="1" applyAlignment="1">
      <alignment horizontal="left"/>
    </xf>
    <xf numFmtId="0" fontId="28" fillId="0" borderId="29" xfId="0" applyFont="1" applyFill="1" applyBorder="1"/>
    <xf numFmtId="0" fontId="0" fillId="0" borderId="5" xfId="0" applyBorder="1"/>
    <xf numFmtId="0" fontId="33" fillId="0" borderId="28" xfId="0" applyFont="1" applyFill="1" applyBorder="1"/>
    <xf numFmtId="0" fontId="30" fillId="0" borderId="28" xfId="0" applyFont="1" applyBorder="1"/>
    <xf numFmtId="0" fontId="0" fillId="0" borderId="28" xfId="0" applyBorder="1"/>
    <xf numFmtId="0" fontId="20" fillId="0" borderId="28" xfId="0" applyFont="1" applyBorder="1" applyAlignment="1">
      <alignment horizontal="center"/>
    </xf>
    <xf numFmtId="0" fontId="22" fillId="0" borderId="28" xfId="0" applyFont="1" applyBorder="1" applyAlignment="1">
      <alignment horizontal="center"/>
    </xf>
    <xf numFmtId="0" fontId="22" fillId="0" borderId="30" xfId="0" applyFont="1" applyBorder="1" applyAlignment="1">
      <alignment horizontal="center"/>
    </xf>
    <xf numFmtId="0" fontId="20" fillId="0" borderId="0" xfId="0" applyFont="1" applyBorder="1" applyAlignment="1">
      <alignment horizontal="left"/>
    </xf>
    <xf numFmtId="0" fontId="20" fillId="0" borderId="0" xfId="0" applyFont="1" applyBorder="1"/>
    <xf numFmtId="0" fontId="20" fillId="0" borderId="5" xfId="0" applyFont="1" applyBorder="1" applyAlignment="1">
      <alignment horizontal="left"/>
    </xf>
    <xf numFmtId="0" fontId="20" fillId="0" borderId="28" xfId="0" applyFont="1" applyBorder="1"/>
    <xf numFmtId="0" fontId="15" fillId="0" borderId="28" xfId="0" applyFont="1" applyBorder="1"/>
    <xf numFmtId="0" fontId="0" fillId="0" borderId="30" xfId="0" applyBorder="1"/>
    <xf numFmtId="0" fontId="0" fillId="0" borderId="0" xfId="0" applyAlignment="1">
      <alignment horizontal="right"/>
    </xf>
    <xf numFmtId="0" fontId="30" fillId="0" borderId="0" xfId="0" applyFont="1" applyFill="1" applyAlignment="1">
      <alignment horizontal="center"/>
    </xf>
    <xf numFmtId="0" fontId="0" fillId="0" borderId="29" xfId="0" applyBorder="1"/>
    <xf numFmtId="0" fontId="0" fillId="0" borderId="32" xfId="0" applyBorder="1"/>
    <xf numFmtId="0" fontId="0" fillId="0" borderId="3" xfId="0" applyBorder="1"/>
    <xf numFmtId="3" fontId="23" fillId="0" borderId="3" xfId="1" applyNumberFormat="1" applyFont="1" applyBorder="1" applyAlignment="1">
      <alignment horizontal="right" vertical="center" wrapText="1"/>
    </xf>
    <xf numFmtId="1" fontId="23" fillId="0" borderId="3" xfId="0" applyNumberFormat="1" applyFont="1" applyBorder="1" applyAlignment="1">
      <alignment horizontal="center" vertical="center" wrapText="1"/>
    </xf>
    <xf numFmtId="3" fontId="23" fillId="0" borderId="3" xfId="0" applyNumberFormat="1" applyFont="1" applyBorder="1" applyAlignment="1">
      <alignment horizontal="right" vertical="center" wrapText="1"/>
    </xf>
    <xf numFmtId="1" fontId="22" fillId="0" borderId="3" xfId="0" applyNumberFormat="1" applyFont="1" applyBorder="1" applyAlignment="1">
      <alignment horizontal="center" vertical="center" wrapText="1"/>
    </xf>
    <xf numFmtId="0" fontId="28" fillId="3" borderId="5" xfId="0" applyFont="1" applyFill="1" applyBorder="1" applyAlignment="1">
      <alignment horizontal="centerContinuous"/>
    </xf>
    <xf numFmtId="0" fontId="28" fillId="3" borderId="30" xfId="0" applyFont="1" applyFill="1" applyBorder="1" applyAlignment="1">
      <alignment horizontal="centerContinuous"/>
    </xf>
    <xf numFmtId="0" fontId="28" fillId="3" borderId="22" xfId="0" applyFont="1" applyFill="1" applyBorder="1" applyAlignment="1">
      <alignment horizontal="centerContinuous"/>
    </xf>
    <xf numFmtId="0" fontId="28" fillId="3" borderId="26" xfId="0" applyFont="1" applyFill="1" applyBorder="1" applyAlignment="1">
      <alignment horizontal="centerContinuous"/>
    </xf>
    <xf numFmtId="0" fontId="28" fillId="3" borderId="25" xfId="0" applyFont="1" applyFill="1" applyBorder="1" applyAlignment="1">
      <alignment horizontal="centerContinuous"/>
    </xf>
    <xf numFmtId="0" fontId="28" fillId="3" borderId="28" xfId="0" applyFont="1" applyFill="1" applyBorder="1" applyAlignment="1">
      <alignment horizontal="centerContinuous"/>
    </xf>
    <xf numFmtId="0" fontId="27" fillId="0" borderId="33" xfId="0" applyFont="1" applyFill="1" applyBorder="1" applyAlignment="1">
      <alignment horizontal="center" vertical="center" wrapText="1"/>
    </xf>
    <xf numFmtId="3" fontId="23" fillId="7" borderId="34" xfId="0" applyNumberFormat="1" applyFont="1" applyFill="1" applyBorder="1" applyAlignment="1">
      <alignment horizontal="right"/>
    </xf>
    <xf numFmtId="3" fontId="23" fillId="7" borderId="33" xfId="1" applyNumberFormat="1" applyFont="1" applyFill="1" applyBorder="1" applyAlignment="1">
      <alignment horizontal="right" vertical="center"/>
    </xf>
    <xf numFmtId="3" fontId="23" fillId="7" borderId="10" xfId="1" applyNumberFormat="1" applyFont="1" applyFill="1" applyBorder="1" applyAlignment="1">
      <alignment horizontal="right" vertical="center"/>
    </xf>
    <xf numFmtId="166" fontId="22" fillId="0" borderId="21" xfId="0" applyNumberFormat="1" applyFont="1" applyBorder="1" applyAlignment="1">
      <alignment horizontal="center" vertical="top"/>
    </xf>
    <xf numFmtId="168" fontId="22" fillId="0" borderId="5" xfId="1" applyNumberFormat="1" applyFont="1" applyFill="1" applyBorder="1" applyAlignment="1">
      <alignment horizontal="right" vertical="center" wrapText="1"/>
    </xf>
    <xf numFmtId="165" fontId="22" fillId="0" borderId="21" xfId="0" applyNumberFormat="1" applyFont="1" applyBorder="1" applyAlignment="1">
      <alignment horizontal="center" vertical="center"/>
    </xf>
    <xf numFmtId="166" fontId="22" fillId="0" borderId="21" xfId="0" applyNumberFormat="1" applyFont="1" applyBorder="1" applyAlignment="1">
      <alignment horizontal="center" vertical="center"/>
    </xf>
    <xf numFmtId="0" fontId="34" fillId="4" borderId="0" xfId="0" applyFont="1" applyFill="1" applyAlignment="1">
      <alignment horizontal="center"/>
    </xf>
    <xf numFmtId="0" fontId="34" fillId="6" borderId="0" xfId="0" applyFont="1" applyFill="1" applyAlignment="1">
      <alignment horizontal="center"/>
    </xf>
    <xf numFmtId="14" fontId="22" fillId="0" borderId="1" xfId="0" applyNumberFormat="1" applyFont="1" applyBorder="1" applyAlignment="1">
      <alignment horizontal="center" vertical="center" wrapText="1"/>
    </xf>
    <xf numFmtId="1" fontId="22" fillId="0" borderId="1" xfId="1" applyNumberFormat="1" applyFont="1" applyFill="1" applyBorder="1" applyAlignment="1">
      <alignment horizontal="right" vertical="center" wrapText="1"/>
    </xf>
    <xf numFmtId="1" fontId="23" fillId="0" borderId="32" xfId="0" applyNumberFormat="1" applyFont="1" applyBorder="1" applyAlignment="1">
      <alignment horizontal="center" vertical="center" wrapText="1"/>
    </xf>
    <xf numFmtId="1" fontId="22" fillId="0" borderId="32" xfId="0" applyNumberFormat="1" applyFont="1" applyBorder="1" applyAlignment="1">
      <alignment horizontal="center" vertical="center" wrapText="1"/>
    </xf>
    <xf numFmtId="0" fontId="0" fillId="0" borderId="0" xfId="0" applyAlignment="1">
      <alignment horizontal="center"/>
    </xf>
    <xf numFmtId="0" fontId="42" fillId="0" borderId="37" xfId="3" applyFont="1" applyBorder="1"/>
    <xf numFmtId="0" fontId="9" fillId="0" borderId="0" xfId="3" applyAlignment="1">
      <alignment horizontal="center"/>
    </xf>
    <xf numFmtId="0" fontId="43" fillId="0" borderId="0" xfId="3" applyFont="1" applyAlignment="1">
      <alignment horizontal="center"/>
    </xf>
    <xf numFmtId="0" fontId="9" fillId="0" borderId="0" xfId="3"/>
    <xf numFmtId="0" fontId="9" fillId="11" borderId="37" xfId="3" applyFill="1" applyBorder="1"/>
    <xf numFmtId="0" fontId="9" fillId="14" borderId="37" xfId="3" applyFill="1" applyBorder="1"/>
    <xf numFmtId="0" fontId="9" fillId="12" borderId="37" xfId="3" applyFill="1" applyBorder="1"/>
    <xf numFmtId="0" fontId="9" fillId="15" borderId="37" xfId="3" applyFill="1" applyBorder="1"/>
    <xf numFmtId="0" fontId="0" fillId="0" borderId="47" xfId="0" applyBorder="1"/>
    <xf numFmtId="0" fontId="0" fillId="0" borderId="47" xfId="0" applyBorder="1" applyAlignment="1">
      <alignment horizontal="center"/>
    </xf>
    <xf numFmtId="0" fontId="10" fillId="0" borderId="47" xfId="0" applyFont="1" applyBorder="1" applyAlignment="1">
      <alignment horizontal="center"/>
    </xf>
    <xf numFmtId="0" fontId="0" fillId="13" borderId="47" xfId="0" applyFill="1" applyBorder="1"/>
    <xf numFmtId="0" fontId="0" fillId="16" borderId="47" xfId="0" applyFill="1" applyBorder="1" applyAlignment="1">
      <alignment horizontal="center"/>
    </xf>
    <xf numFmtId="0" fontId="0" fillId="0" borderId="47" xfId="0" applyFill="1" applyBorder="1" applyAlignment="1">
      <alignment horizontal="center"/>
    </xf>
    <xf numFmtId="0" fontId="10" fillId="0" borderId="47" xfId="0" applyFont="1" applyFill="1" applyBorder="1" applyAlignment="1"/>
    <xf numFmtId="0" fontId="0" fillId="0" borderId="47" xfId="0" applyFill="1" applyBorder="1" applyAlignment="1"/>
    <xf numFmtId="0" fontId="9" fillId="13" borderId="0" xfId="3" applyFill="1" applyAlignment="1">
      <alignment horizontal="center"/>
    </xf>
    <xf numFmtId="0" fontId="10" fillId="0" borderId="50" xfId="0" applyFont="1" applyFill="1" applyBorder="1" applyAlignment="1"/>
    <xf numFmtId="0" fontId="10" fillId="0" borderId="47" xfId="0" applyFont="1" applyBorder="1" applyAlignment="1"/>
    <xf numFmtId="0" fontId="0" fillId="0" borderId="47" xfId="0" applyBorder="1" applyAlignment="1"/>
    <xf numFmtId="0" fontId="0" fillId="17" borderId="47" xfId="0" applyFill="1" applyBorder="1"/>
    <xf numFmtId="0" fontId="0" fillId="0" borderId="47" xfId="0" applyFill="1" applyBorder="1"/>
    <xf numFmtId="0" fontId="36" fillId="0" borderId="47" xfId="0" applyFont="1" applyFill="1" applyBorder="1" applyAlignment="1">
      <alignment horizontal="center"/>
    </xf>
    <xf numFmtId="0" fontId="10" fillId="0" borderId="47" xfId="0" applyFont="1" applyFill="1" applyBorder="1" applyAlignment="1">
      <alignment vertical="center" wrapText="1"/>
    </xf>
    <xf numFmtId="0" fontId="10" fillId="0" borderId="47" xfId="0" applyFont="1" applyFill="1" applyBorder="1"/>
    <xf numFmtId="0" fontId="51" fillId="0" borderId="0" xfId="0" applyFont="1"/>
    <xf numFmtId="0" fontId="10" fillId="0" borderId="53" xfId="0" applyFont="1" applyFill="1" applyBorder="1"/>
    <xf numFmtId="0" fontId="0" fillId="0" borderId="53" xfId="0" applyBorder="1" applyAlignment="1">
      <alignment horizontal="center"/>
    </xf>
    <xf numFmtId="0" fontId="10" fillId="0" borderId="56" xfId="0" applyFont="1" applyFill="1" applyBorder="1"/>
    <xf numFmtId="0" fontId="0" fillId="0" borderId="56" xfId="0" applyBorder="1" applyAlignment="1">
      <alignment horizontal="center"/>
    </xf>
    <xf numFmtId="0" fontId="0" fillId="0" borderId="57" xfId="0" applyBorder="1" applyAlignment="1">
      <alignment horizontal="center"/>
    </xf>
    <xf numFmtId="0" fontId="10" fillId="0" borderId="36" xfId="0" applyFont="1" applyFill="1" applyBorder="1"/>
    <xf numFmtId="0" fontId="0" fillId="0" borderId="36" xfId="0" applyBorder="1" applyAlignment="1">
      <alignment horizontal="center"/>
    </xf>
    <xf numFmtId="0" fontId="0" fillId="0" borderId="14" xfId="0" applyBorder="1" applyAlignment="1">
      <alignment horizontal="center"/>
    </xf>
    <xf numFmtId="0" fontId="0" fillId="0" borderId="63" xfId="0" applyBorder="1" applyAlignment="1">
      <alignment horizontal="center"/>
    </xf>
    <xf numFmtId="0" fontId="10" fillId="0" borderId="65" xfId="0" applyFont="1" applyFill="1" applyBorder="1"/>
    <xf numFmtId="0" fontId="10" fillId="0" borderId="53" xfId="0" applyFont="1" applyBorder="1" applyAlignment="1">
      <alignment horizontal="center"/>
    </xf>
    <xf numFmtId="0" fontId="10" fillId="0" borderId="67" xfId="0" applyFont="1" applyBorder="1" applyAlignment="1">
      <alignment horizontal="center"/>
    </xf>
    <xf numFmtId="0" fontId="0" fillId="0" borderId="67" xfId="0" applyBorder="1" applyAlignment="1">
      <alignment horizontal="center"/>
    </xf>
    <xf numFmtId="0" fontId="0" fillId="0" borderId="15" xfId="0" applyBorder="1" applyAlignment="1">
      <alignment horizontal="center"/>
    </xf>
    <xf numFmtId="0" fontId="10" fillId="0" borderId="70" xfId="0" applyFont="1" applyFill="1" applyBorder="1"/>
    <xf numFmtId="0" fontId="0" fillId="0" borderId="70" xfId="0" applyBorder="1" applyAlignment="1">
      <alignment horizontal="center"/>
    </xf>
    <xf numFmtId="0" fontId="0" fillId="0" borderId="69" xfId="0" applyBorder="1" applyAlignment="1">
      <alignment horizontal="center"/>
    </xf>
    <xf numFmtId="0" fontId="10" fillId="0" borderId="36" xfId="0" applyFont="1" applyBorder="1" applyAlignment="1">
      <alignment horizontal="center"/>
    </xf>
    <xf numFmtId="0" fontId="10" fillId="23" borderId="60" xfId="0" applyFont="1" applyFill="1" applyBorder="1"/>
    <xf numFmtId="0" fontId="10" fillId="23" borderId="47" xfId="0" applyFont="1" applyFill="1" applyBorder="1"/>
    <xf numFmtId="0" fontId="10" fillId="23" borderId="67" xfId="0" applyFont="1" applyFill="1" applyBorder="1"/>
    <xf numFmtId="0" fontId="10" fillId="23" borderId="54" xfId="0" applyFont="1" applyFill="1" applyBorder="1"/>
    <xf numFmtId="0" fontId="10" fillId="23" borderId="68" xfId="0" applyFont="1" applyFill="1" applyBorder="1"/>
    <xf numFmtId="0" fontId="10" fillId="23" borderId="36" xfId="0" applyFont="1" applyFill="1" applyBorder="1"/>
    <xf numFmtId="0" fontId="10" fillId="24" borderId="70" xfId="0" applyFont="1" applyFill="1" applyBorder="1" applyAlignment="1">
      <alignment horizontal="center" vertical="center"/>
    </xf>
    <xf numFmtId="0" fontId="0" fillId="0" borderId="0" xfId="0" applyFill="1" applyAlignment="1">
      <alignment horizontal="center"/>
    </xf>
    <xf numFmtId="0" fontId="36" fillId="0" borderId="53" xfId="0" applyFont="1" applyBorder="1" applyAlignment="1">
      <alignment horizontal="center"/>
    </xf>
    <xf numFmtId="0" fontId="10" fillId="0" borderId="70" xfId="0" applyFont="1" applyBorder="1" applyAlignment="1">
      <alignment horizontal="center"/>
    </xf>
    <xf numFmtId="0" fontId="10" fillId="0" borderId="56" xfId="0" applyFont="1" applyBorder="1" applyAlignment="1">
      <alignment horizontal="center"/>
    </xf>
    <xf numFmtId="0" fontId="48" fillId="0" borderId="47" xfId="0" applyFont="1" applyFill="1" applyBorder="1" applyAlignment="1"/>
    <xf numFmtId="0" fontId="10" fillId="0" borderId="47" xfId="0" applyFont="1" applyBorder="1"/>
    <xf numFmtId="0" fontId="0" fillId="0" borderId="0" xfId="0" applyAlignment="1">
      <alignment textRotation="90"/>
    </xf>
    <xf numFmtId="0" fontId="0" fillId="0" borderId="47" xfId="0" applyBorder="1" applyAlignment="1">
      <alignment horizontal="center"/>
    </xf>
    <xf numFmtId="0" fontId="9" fillId="13" borderId="0" xfId="3" applyFill="1" applyAlignment="1">
      <alignment horizontal="center"/>
    </xf>
    <xf numFmtId="0" fontId="0" fillId="12" borderId="47" xfId="0" applyFill="1" applyBorder="1"/>
    <xf numFmtId="0" fontId="10" fillId="0" borderId="47" xfId="0" applyFont="1" applyFill="1" applyBorder="1" applyAlignment="1">
      <alignment horizontal="center"/>
    </xf>
    <xf numFmtId="0" fontId="9" fillId="0" borderId="0" xfId="3" applyAlignment="1">
      <alignment vertical="center"/>
    </xf>
    <xf numFmtId="0" fontId="43" fillId="0" borderId="47" xfId="3" applyFont="1" applyBorder="1" applyAlignment="1">
      <alignment horizontal="center" vertical="center"/>
    </xf>
    <xf numFmtId="0" fontId="9" fillId="0" borderId="37" xfId="3" applyBorder="1" applyAlignment="1">
      <alignment vertical="center" wrapText="1" shrinkToFit="1"/>
    </xf>
    <xf numFmtId="0" fontId="9" fillId="0" borderId="37" xfId="3" applyBorder="1" applyAlignment="1">
      <alignment horizontal="center" vertical="center" wrapText="1" shrinkToFit="1"/>
    </xf>
    <xf numFmtId="0" fontId="8" fillId="0" borderId="37" xfId="3" applyFont="1" applyBorder="1" applyAlignment="1">
      <alignment vertical="center" wrapText="1" shrinkToFit="1"/>
    </xf>
    <xf numFmtId="0" fontId="8" fillId="0" borderId="47" xfId="3" applyFont="1" applyBorder="1" applyAlignment="1">
      <alignment vertical="center"/>
    </xf>
    <xf numFmtId="0" fontId="9" fillId="0" borderId="47" xfId="3" applyBorder="1" applyAlignment="1">
      <alignment horizontal="center" vertical="center"/>
    </xf>
    <xf numFmtId="0" fontId="7" fillId="0" borderId="47" xfId="3" applyFont="1" applyBorder="1" applyAlignment="1">
      <alignment vertical="center" wrapText="1" shrinkToFit="1"/>
    </xf>
    <xf numFmtId="0" fontId="9" fillId="0" borderId="47" xfId="3" applyBorder="1" applyAlignment="1">
      <alignment vertical="center" wrapText="1" shrinkToFit="1"/>
    </xf>
    <xf numFmtId="0" fontId="7" fillId="0" borderId="47" xfId="3" applyFont="1" applyBorder="1" applyAlignment="1">
      <alignment horizontal="center" vertical="center" wrapText="1" shrinkToFit="1"/>
    </xf>
    <xf numFmtId="0" fontId="9" fillId="0" borderId="47" xfId="3" applyFill="1" applyBorder="1" applyAlignment="1">
      <alignment horizontal="center" vertical="center"/>
    </xf>
    <xf numFmtId="0" fontId="5" fillId="0" borderId="47" xfId="3" applyFont="1" applyBorder="1" applyAlignment="1">
      <alignment vertical="center" wrapText="1" shrinkToFit="1"/>
    </xf>
    <xf numFmtId="0" fontId="6" fillId="0" borderId="47" xfId="3" applyFont="1" applyBorder="1" applyAlignment="1">
      <alignment vertical="center" wrapText="1" shrinkToFit="1"/>
    </xf>
    <xf numFmtId="0" fontId="9" fillId="0" borderId="47" xfId="3" applyBorder="1" applyAlignment="1">
      <alignment horizontal="center" vertical="center" wrapText="1" shrinkToFit="1"/>
    </xf>
    <xf numFmtId="0" fontId="9" fillId="10" borderId="37" xfId="3" applyFill="1" applyBorder="1" applyAlignment="1">
      <alignment horizontal="center" vertical="center"/>
    </xf>
    <xf numFmtId="0" fontId="9" fillId="0" borderId="47" xfId="3" applyBorder="1" applyAlignment="1">
      <alignment vertical="center"/>
    </xf>
    <xf numFmtId="0" fontId="8" fillId="0" borderId="47" xfId="3" applyFont="1" applyBorder="1" applyAlignment="1">
      <alignment vertical="center" wrapText="1"/>
    </xf>
    <xf numFmtId="0" fontId="9" fillId="0" borderId="0" xfId="3" applyAlignment="1">
      <alignment horizontal="center" vertical="center"/>
    </xf>
    <xf numFmtId="0" fontId="43" fillId="0" borderId="0" xfId="3" applyFont="1" applyAlignment="1">
      <alignment horizontal="center" vertical="center"/>
    </xf>
    <xf numFmtId="0" fontId="0" fillId="0" borderId="51" xfId="0" applyBorder="1"/>
    <xf numFmtId="0" fontId="0" fillId="0" borderId="52" xfId="0" applyBorder="1"/>
    <xf numFmtId="0" fontId="10" fillId="0" borderId="50" xfId="0" applyFont="1" applyBorder="1" applyAlignment="1">
      <alignment vertical="center"/>
    </xf>
    <xf numFmtId="0" fontId="10" fillId="0" borderId="51" xfId="0" applyFont="1" applyBorder="1" applyAlignment="1">
      <alignment vertical="center" wrapText="1"/>
    </xf>
    <xf numFmtId="0" fontId="10" fillId="0" borderId="52" xfId="0" applyFont="1" applyBorder="1" applyAlignment="1">
      <alignment vertical="center" wrapText="1"/>
    </xf>
    <xf numFmtId="0" fontId="0" fillId="0" borderId="0" xfId="0" applyAlignment="1">
      <alignment vertical="center"/>
    </xf>
    <xf numFmtId="0" fontId="10" fillId="25" borderId="72" xfId="0" applyFont="1" applyFill="1" applyBorder="1" applyAlignment="1">
      <alignment vertical="center"/>
    </xf>
    <xf numFmtId="0" fontId="10" fillId="0" borderId="73" xfId="0" applyFont="1" applyBorder="1" applyAlignment="1">
      <alignment vertical="center" wrapText="1"/>
    </xf>
    <xf numFmtId="0" fontId="10" fillId="14" borderId="74" xfId="0" applyFont="1" applyFill="1" applyBorder="1" applyAlignment="1">
      <alignment vertical="center" wrapText="1"/>
    </xf>
    <xf numFmtId="0" fontId="10" fillId="25" borderId="75" xfId="0" applyFont="1" applyFill="1" applyBorder="1" applyAlignment="1">
      <alignment vertical="center"/>
    </xf>
    <xf numFmtId="0" fontId="0" fillId="0" borderId="76" xfId="0" applyBorder="1" applyAlignment="1">
      <alignment vertical="center"/>
    </xf>
    <xf numFmtId="0" fontId="0" fillId="14" borderId="77" xfId="0" applyFill="1" applyBorder="1" applyAlignment="1">
      <alignment vertical="center"/>
    </xf>
    <xf numFmtId="0" fontId="10" fillId="0" borderId="11" xfId="0" applyFont="1" applyFill="1" applyBorder="1" applyAlignment="1">
      <alignment vertical="center"/>
    </xf>
    <xf numFmtId="0" fontId="0" fillId="0" borderId="9" xfId="0" applyBorder="1" applyAlignment="1">
      <alignment vertical="center"/>
    </xf>
    <xf numFmtId="0" fontId="0" fillId="0" borderId="49" xfId="0" applyBorder="1" applyAlignment="1">
      <alignment vertical="center"/>
    </xf>
    <xf numFmtId="0" fontId="10" fillId="26" borderId="50" xfId="0" applyFont="1" applyFill="1" applyBorder="1" applyAlignment="1">
      <alignment vertical="center"/>
    </xf>
    <xf numFmtId="0" fontId="0" fillId="26" borderId="51" xfId="0" applyFill="1" applyBorder="1" applyAlignment="1">
      <alignment vertical="center"/>
    </xf>
    <xf numFmtId="0" fontId="0" fillId="26" borderId="52" xfId="0" applyFill="1" applyBorder="1" applyAlignment="1">
      <alignment vertical="center"/>
    </xf>
    <xf numFmtId="0" fontId="10" fillId="26" borderId="47" xfId="0" applyNumberFormat="1" applyFont="1" applyFill="1" applyBorder="1" applyAlignment="1">
      <alignment horizontal="center" vertical="center"/>
    </xf>
    <xf numFmtId="0" fontId="0" fillId="0" borderId="50" xfId="0" applyBorder="1"/>
    <xf numFmtId="0" fontId="0" fillId="0" borderId="50" xfId="0" applyFill="1" applyBorder="1" applyAlignment="1"/>
    <xf numFmtId="0" fontId="0" fillId="0" borderId="51" xfId="0" applyFill="1" applyBorder="1" applyAlignment="1"/>
    <xf numFmtId="0" fontId="0" fillId="0" borderId="52" xfId="0" applyFill="1" applyBorder="1" applyAlignment="1"/>
    <xf numFmtId="0" fontId="10" fillId="0" borderId="50" xfId="0" applyFont="1" applyFill="1" applyBorder="1" applyAlignment="1">
      <alignment horizontal="center"/>
    </xf>
    <xf numFmtId="0" fontId="0" fillId="0" borderId="51" xfId="0" applyFill="1" applyBorder="1" applyAlignment="1">
      <alignment horizontal="center"/>
    </xf>
    <xf numFmtId="0" fontId="0" fillId="0" borderId="52" xfId="0" applyFill="1" applyBorder="1" applyAlignment="1">
      <alignment horizontal="center"/>
    </xf>
    <xf numFmtId="0" fontId="10" fillId="0" borderId="47"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xf>
    <xf numFmtId="0" fontId="10" fillId="0" borderId="51" xfId="0" applyFont="1" applyBorder="1"/>
    <xf numFmtId="0" fontId="43" fillId="0" borderId="78" xfId="3" applyFont="1" applyBorder="1" applyAlignment="1">
      <alignment horizontal="center" vertical="center"/>
    </xf>
    <xf numFmtId="0" fontId="9" fillId="0" borderId="78" xfId="3" applyBorder="1" applyAlignment="1">
      <alignment vertical="center" wrapText="1" shrinkToFit="1"/>
    </xf>
    <xf numFmtId="0" fontId="9" fillId="15" borderId="78" xfId="3" applyFill="1" applyBorder="1" applyAlignment="1">
      <alignment horizontal="center" vertical="center"/>
    </xf>
    <xf numFmtId="0" fontId="45" fillId="0" borderId="53" xfId="3" applyFont="1" applyBorder="1" applyAlignment="1">
      <alignment horizontal="center" vertical="center"/>
    </xf>
    <xf numFmtId="0" fontId="43" fillId="0" borderId="53" xfId="3" applyFont="1" applyBorder="1" applyAlignment="1">
      <alignment horizontal="center" vertical="center" wrapText="1"/>
    </xf>
    <xf numFmtId="0" fontId="9" fillId="15" borderId="81" xfId="3" applyFill="1" applyBorder="1" applyAlignment="1">
      <alignment horizontal="center" vertical="center"/>
    </xf>
    <xf numFmtId="0" fontId="43" fillId="0" borderId="81" xfId="3" applyFont="1" applyBorder="1" applyAlignment="1">
      <alignment horizontal="center" vertical="center"/>
    </xf>
    <xf numFmtId="0" fontId="46" fillId="0" borderId="53" xfId="3" applyFont="1" applyFill="1" applyBorder="1" applyAlignment="1">
      <alignment horizontal="center" vertical="center" wrapText="1"/>
    </xf>
    <xf numFmtId="0" fontId="46" fillId="0" borderId="47" xfId="3" applyFont="1" applyFill="1" applyBorder="1" applyAlignment="1">
      <alignment vertical="center"/>
    </xf>
    <xf numFmtId="0" fontId="37" fillId="0" borderId="51" xfId="3" applyFont="1" applyFill="1" applyBorder="1" applyAlignment="1">
      <alignment vertical="center"/>
    </xf>
    <xf numFmtId="0" fontId="9" fillId="0" borderId="51" xfId="3" applyFill="1" applyBorder="1" applyAlignment="1">
      <alignment horizontal="center" vertical="center"/>
    </xf>
    <xf numFmtId="0" fontId="43" fillId="0" borderId="51" xfId="3" applyFont="1" applyFill="1" applyBorder="1" applyAlignment="1">
      <alignment horizontal="center" vertical="center"/>
    </xf>
    <xf numFmtId="0" fontId="9" fillId="0" borderId="51" xfId="3" applyFill="1" applyBorder="1" applyAlignment="1">
      <alignment vertical="center" wrapText="1" shrinkToFit="1"/>
    </xf>
    <xf numFmtId="0" fontId="8" fillId="0" borderId="51" xfId="3" applyFont="1" applyFill="1" applyBorder="1" applyAlignment="1">
      <alignment vertical="center" wrapText="1" shrinkToFit="1"/>
    </xf>
    <xf numFmtId="0" fontId="9" fillId="0" borderId="51" xfId="3" applyFill="1" applyBorder="1" applyAlignment="1">
      <alignment horizontal="center" vertical="center" wrapText="1" shrinkToFit="1"/>
    </xf>
    <xf numFmtId="0" fontId="43" fillId="0" borderId="47" xfId="3" applyFont="1" applyFill="1" applyBorder="1" applyAlignment="1">
      <alignment horizontal="center" vertical="center"/>
    </xf>
    <xf numFmtId="0" fontId="3" fillId="0" borderId="83" xfId="3" applyFont="1" applyBorder="1" applyAlignment="1">
      <alignment horizontal="center" vertical="center" wrapText="1" shrinkToFit="1"/>
    </xf>
    <xf numFmtId="0" fontId="3" fillId="0" borderId="85" xfId="3" applyFont="1" applyBorder="1" applyAlignment="1">
      <alignment horizontal="center" vertical="center" wrapText="1" shrinkToFit="1"/>
    </xf>
    <xf numFmtId="0" fontId="3" fillId="0" borderId="47" xfId="3" applyFont="1" applyBorder="1" applyAlignment="1">
      <alignment vertical="center"/>
    </xf>
    <xf numFmtId="0" fontId="64" fillId="0" borderId="47" xfId="3" applyFont="1" applyBorder="1" applyAlignment="1">
      <alignment horizontal="center" vertical="center"/>
    </xf>
    <xf numFmtId="0" fontId="3" fillId="0" borderId="47" xfId="3" applyFont="1" applyBorder="1" applyAlignment="1">
      <alignment vertical="center" wrapText="1"/>
    </xf>
    <xf numFmtId="49" fontId="40" fillId="0" borderId="0" xfId="0" applyNumberFormat="1" applyFont="1" applyBorder="1" applyAlignment="1">
      <alignment vertical="top" wrapText="1"/>
    </xf>
    <xf numFmtId="0" fontId="0" fillId="0" borderId="47" xfId="0" applyBorder="1" applyAlignment="1">
      <alignment vertical="center"/>
    </xf>
    <xf numFmtId="0" fontId="0" fillId="0" borderId="47" xfId="0" applyBorder="1" applyAlignment="1">
      <alignment horizontal="center" vertical="center"/>
    </xf>
    <xf numFmtId="0" fontId="10" fillId="17" borderId="50" xfId="0" applyFont="1" applyFill="1" applyBorder="1" applyAlignment="1">
      <alignment horizontal="center"/>
    </xf>
    <xf numFmtId="0" fontId="10" fillId="17" borderId="51" xfId="0" applyFont="1" applyFill="1" applyBorder="1" applyAlignment="1">
      <alignment horizontal="center"/>
    </xf>
    <xf numFmtId="0" fontId="10" fillId="18" borderId="50" xfId="0" applyFont="1" applyFill="1" applyBorder="1" applyAlignment="1">
      <alignment horizontal="center"/>
    </xf>
    <xf numFmtId="0" fontId="0" fillId="18" borderId="51" xfId="0" applyFill="1" applyBorder="1" applyAlignment="1">
      <alignment horizontal="center"/>
    </xf>
    <xf numFmtId="0" fontId="0" fillId="18" borderId="52" xfId="0" applyFill="1" applyBorder="1" applyAlignment="1">
      <alignment horizontal="center"/>
    </xf>
    <xf numFmtId="0" fontId="0" fillId="0" borderId="47" xfId="0" applyBorder="1" applyAlignment="1">
      <alignment horizontal="center"/>
    </xf>
    <xf numFmtId="0" fontId="0" fillId="17" borderId="51" xfId="0" applyFill="1" applyBorder="1" applyAlignment="1">
      <alignment horizontal="center"/>
    </xf>
    <xf numFmtId="0" fontId="0" fillId="17" borderId="52" xfId="0" applyFill="1" applyBorder="1" applyAlignment="1">
      <alignment horizontal="center"/>
    </xf>
    <xf numFmtId="0" fontId="36" fillId="19" borderId="50" xfId="0" applyFont="1" applyFill="1" applyBorder="1" applyAlignment="1">
      <alignment horizontal="center"/>
    </xf>
    <xf numFmtId="0" fontId="36" fillId="19" borderId="52" xfId="0" applyFont="1" applyFill="1" applyBorder="1" applyAlignment="1">
      <alignment horizontal="center"/>
    </xf>
    <xf numFmtId="0" fontId="48" fillId="20" borderId="50" xfId="0" applyFont="1" applyFill="1" applyBorder="1" applyAlignment="1">
      <alignment horizontal="center"/>
    </xf>
    <xf numFmtId="0" fontId="48" fillId="20" borderId="51" xfId="0" applyFont="1" applyFill="1" applyBorder="1" applyAlignment="1">
      <alignment horizontal="center"/>
    </xf>
    <xf numFmtId="0" fontId="48" fillId="20" borderId="52" xfId="0" applyFont="1" applyFill="1" applyBorder="1" applyAlignment="1">
      <alignment horizontal="center"/>
    </xf>
    <xf numFmtId="0" fontId="0" fillId="16" borderId="50" xfId="0" applyFill="1" applyBorder="1" applyAlignment="1">
      <alignment horizontal="center"/>
    </xf>
    <xf numFmtId="0" fontId="0" fillId="0" borderId="99" xfId="0" applyBorder="1" applyAlignment="1">
      <alignment horizontal="center"/>
    </xf>
    <xf numFmtId="0" fontId="10" fillId="0" borderId="99" xfId="0" applyFont="1" applyBorder="1"/>
    <xf numFmtId="0" fontId="0" fillId="13" borderId="63" xfId="0" applyFill="1" applyBorder="1"/>
    <xf numFmtId="0" fontId="10" fillId="0" borderId="100" xfId="0" applyFont="1" applyBorder="1"/>
    <xf numFmtId="0" fontId="0" fillId="0" borderId="65" xfId="0" applyBorder="1"/>
    <xf numFmtId="0" fontId="0" fillId="13" borderId="65" xfId="0" applyFill="1" applyBorder="1"/>
    <xf numFmtId="0" fontId="0" fillId="13" borderId="66" xfId="0" applyFill="1" applyBorder="1"/>
    <xf numFmtId="0" fontId="0" fillId="0" borderId="63" xfId="0" applyFill="1" applyBorder="1" applyAlignment="1"/>
    <xf numFmtId="0" fontId="0" fillId="0" borderId="63" xfId="0" applyBorder="1"/>
    <xf numFmtId="0" fontId="0" fillId="0" borderId="66" xfId="0" applyBorder="1"/>
    <xf numFmtId="0" fontId="0" fillId="0" borderId="50" xfId="0" applyBorder="1" applyAlignment="1">
      <alignment horizontal="center"/>
    </xf>
    <xf numFmtId="0" fontId="0" fillId="13" borderId="50" xfId="0" applyFill="1" applyBorder="1"/>
    <xf numFmtId="0" fontId="0" fillId="13" borderId="103" xfId="0" applyFill="1" applyBorder="1"/>
    <xf numFmtId="0" fontId="0" fillId="16" borderId="63" xfId="0" applyFill="1" applyBorder="1" applyAlignment="1">
      <alignment horizontal="center"/>
    </xf>
    <xf numFmtId="0" fontId="0" fillId="29" borderId="0" xfId="0" applyFill="1"/>
    <xf numFmtId="0" fontId="0" fillId="13" borderId="0" xfId="0" applyFill="1"/>
    <xf numFmtId="0" fontId="10" fillId="0" borderId="0" xfId="0" applyFont="1" applyFill="1" applyBorder="1"/>
    <xf numFmtId="0" fontId="10" fillId="0" borderId="58" xfId="0" applyFont="1" applyBorder="1"/>
    <xf numFmtId="0" fontId="0" fillId="0" borderId="59" xfId="0" applyBorder="1"/>
    <xf numFmtId="0" fontId="10" fillId="0" borderId="59" xfId="0" applyFont="1" applyBorder="1"/>
    <xf numFmtId="0" fontId="0" fillId="0" borderId="114" xfId="0" applyBorder="1"/>
    <xf numFmtId="0" fontId="10" fillId="0" borderId="62" xfId="0" applyFont="1" applyFill="1" applyBorder="1"/>
    <xf numFmtId="0" fontId="0" fillId="0" borderId="54" xfId="0" applyBorder="1"/>
    <xf numFmtId="0" fontId="10" fillId="0" borderId="54" xfId="0" applyFont="1" applyFill="1" applyBorder="1"/>
    <xf numFmtId="0" fontId="0" fillId="0" borderId="71" xfId="0" applyBorder="1"/>
    <xf numFmtId="0" fontId="10" fillId="0" borderId="64" xfId="0" applyFont="1" applyFill="1" applyBorder="1"/>
    <xf numFmtId="0" fontId="0" fillId="0" borderId="115" xfId="0" applyBorder="1"/>
    <xf numFmtId="0" fontId="10" fillId="0" borderId="115" xfId="0" applyFont="1" applyFill="1" applyBorder="1"/>
    <xf numFmtId="0" fontId="0" fillId="0" borderId="116" xfId="0" applyBorder="1"/>
    <xf numFmtId="0" fontId="15" fillId="0" borderId="0" xfId="0" applyFont="1" applyFill="1" applyBorder="1" applyAlignment="1">
      <alignment horizontal="center"/>
    </xf>
    <xf numFmtId="0" fontId="52" fillId="0" borderId="47" xfId="0" applyFont="1" applyBorder="1" applyAlignment="1">
      <alignment vertical="center"/>
    </xf>
    <xf numFmtId="0" fontId="52" fillId="0" borderId="101" xfId="0" applyFont="1" applyBorder="1" applyAlignment="1">
      <alignment vertical="center"/>
    </xf>
    <xf numFmtId="0" fontId="52" fillId="0" borderId="106" xfId="0" applyFont="1" applyBorder="1" applyAlignment="1">
      <alignment vertical="center"/>
    </xf>
    <xf numFmtId="0" fontId="52" fillId="0" borderId="0" xfId="0" applyFont="1" applyAlignment="1">
      <alignment vertical="center"/>
    </xf>
    <xf numFmtId="0" fontId="46" fillId="0" borderId="53" xfId="3" applyFont="1" applyBorder="1" applyAlignment="1">
      <alignment horizontal="center" vertical="center" wrapText="1"/>
    </xf>
    <xf numFmtId="0" fontId="2" fillId="0" borderId="47" xfId="3" applyFont="1" applyBorder="1" applyAlignment="1">
      <alignment vertical="center" wrapText="1" shrinkToFit="1"/>
    </xf>
    <xf numFmtId="0" fontId="2" fillId="0" borderId="81" xfId="3" applyFont="1" applyBorder="1" applyAlignment="1">
      <alignment vertical="center" wrapText="1" shrinkToFit="1"/>
    </xf>
    <xf numFmtId="0" fontId="2" fillId="0" borderId="78" xfId="3" applyFont="1" applyBorder="1" applyAlignment="1">
      <alignment vertical="center" wrapText="1" shrinkToFit="1"/>
    </xf>
    <xf numFmtId="0" fontId="2" fillId="0" borderId="87" xfId="3" applyFont="1" applyBorder="1" applyAlignment="1">
      <alignment vertical="center" wrapText="1" shrinkToFit="1"/>
    </xf>
    <xf numFmtId="0" fontId="2" fillId="0" borderId="79" xfId="3" applyFont="1" applyBorder="1" applyAlignment="1">
      <alignment vertical="center" wrapText="1" shrinkToFit="1"/>
    </xf>
    <xf numFmtId="0" fontId="9" fillId="14" borderId="47" xfId="3" applyFill="1" applyBorder="1" applyAlignment="1">
      <alignment horizontal="center" vertical="center"/>
    </xf>
    <xf numFmtId="0" fontId="6" fillId="0" borderId="47" xfId="3" applyFont="1" applyBorder="1" applyAlignment="1">
      <alignment horizontal="center" vertical="center" wrapText="1" shrinkToFit="1"/>
    </xf>
    <xf numFmtId="0" fontId="4" fillId="15" borderId="37" xfId="3" applyFont="1" applyFill="1" applyBorder="1" applyAlignment="1">
      <alignment vertical="center"/>
    </xf>
    <xf numFmtId="0" fontId="2" fillId="0" borderId="47" xfId="3" applyFont="1" applyBorder="1" applyAlignment="1">
      <alignment vertical="center" wrapText="1"/>
    </xf>
    <xf numFmtId="0" fontId="10" fillId="30" borderId="47" xfId="0" applyFont="1" applyFill="1" applyBorder="1" applyAlignment="1">
      <alignment horizontal="center"/>
    </xf>
    <xf numFmtId="0" fontId="0" fillId="30" borderId="47" xfId="0" applyFill="1" applyBorder="1" applyAlignment="1">
      <alignment horizontal="center"/>
    </xf>
    <xf numFmtId="0" fontId="0" fillId="30" borderId="12" xfId="0" applyFill="1" applyBorder="1" applyAlignment="1">
      <alignment horizontal="center"/>
    </xf>
    <xf numFmtId="0" fontId="0" fillId="0" borderId="47" xfId="0" applyBorder="1" applyAlignment="1">
      <alignment horizontal="center"/>
    </xf>
    <xf numFmtId="0" fontId="10" fillId="9" borderId="53" xfId="0" applyFont="1" applyFill="1" applyBorder="1"/>
    <xf numFmtId="0" fontId="10" fillId="9" borderId="47" xfId="0" applyFont="1" applyFill="1" applyBorder="1"/>
    <xf numFmtId="0" fontId="10" fillId="9" borderId="47" xfId="0" applyFont="1" applyFill="1" applyBorder="1" applyAlignment="1">
      <alignment vertical="center" wrapText="1"/>
    </xf>
    <xf numFmtId="0" fontId="0" fillId="9" borderId="47" xfId="0" applyFill="1" applyBorder="1" applyAlignment="1">
      <alignment vertical="center" wrapText="1"/>
    </xf>
    <xf numFmtId="0" fontId="0" fillId="9" borderId="47" xfId="0" applyFill="1" applyBorder="1" applyAlignment="1">
      <alignment vertical="center"/>
    </xf>
    <xf numFmtId="0" fontId="10" fillId="9" borderId="47" xfId="0" applyFont="1" applyFill="1" applyBorder="1" applyAlignment="1"/>
    <xf numFmtId="0" fontId="0" fillId="9" borderId="47" xfId="0" applyFill="1" applyBorder="1" applyAlignment="1"/>
    <xf numFmtId="0" fontId="0" fillId="9" borderId="47" xfId="0" applyFill="1" applyBorder="1" applyAlignment="1">
      <alignment horizontal="center"/>
    </xf>
    <xf numFmtId="0" fontId="10" fillId="9" borderId="47" xfId="0" applyFont="1" applyFill="1" applyBorder="1" applyAlignment="1">
      <alignment horizontal="center"/>
    </xf>
    <xf numFmtId="0" fontId="10" fillId="9" borderId="0" xfId="0" applyFont="1" applyFill="1" applyBorder="1" applyAlignment="1">
      <alignment horizontal="center"/>
    </xf>
    <xf numFmtId="0" fontId="0" fillId="10" borderId="47" xfId="0" applyFill="1" applyBorder="1" applyAlignment="1">
      <alignment horizontal="center"/>
    </xf>
    <xf numFmtId="0" fontId="10" fillId="13" borderId="47" xfId="0" applyFont="1" applyFill="1" applyBorder="1" applyAlignment="1">
      <alignment horizontal="center"/>
    </xf>
    <xf numFmtId="0" fontId="0" fillId="13" borderId="47" xfId="0" applyFill="1" applyBorder="1" applyAlignment="1">
      <alignment horizontal="center"/>
    </xf>
    <xf numFmtId="0" fontId="10" fillId="13" borderId="47" xfId="0" applyFont="1" applyFill="1" applyBorder="1" applyAlignment="1"/>
    <xf numFmtId="0" fontId="0" fillId="9" borderId="50" xfId="0" applyFill="1" applyBorder="1" applyAlignment="1">
      <alignment vertical="center" wrapText="1"/>
    </xf>
    <xf numFmtId="0" fontId="0" fillId="9" borderId="53" xfId="0" applyFill="1" applyBorder="1" applyAlignment="1">
      <alignment horizontal="center"/>
    </xf>
    <xf numFmtId="0" fontId="0" fillId="10" borderId="53" xfId="0" applyFill="1" applyBorder="1" applyAlignment="1">
      <alignment horizontal="center"/>
    </xf>
    <xf numFmtId="0" fontId="10" fillId="0" borderId="50" xfId="0" applyFont="1" applyBorder="1"/>
    <xf numFmtId="0" fontId="0" fillId="0" borderId="52" xfId="0" applyBorder="1" applyAlignment="1">
      <alignment vertical="center"/>
    </xf>
    <xf numFmtId="0" fontId="0" fillId="0" borderId="36" xfId="0" applyBorder="1" applyAlignment="1">
      <alignment vertical="center"/>
    </xf>
    <xf numFmtId="0" fontId="0" fillId="0" borderId="47" xfId="0" applyBorder="1" applyAlignment="1">
      <alignment horizontal="center"/>
    </xf>
    <xf numFmtId="0" fontId="0" fillId="12" borderId="31" xfId="0" applyFill="1" applyBorder="1" applyAlignment="1">
      <alignment vertical="center"/>
    </xf>
    <xf numFmtId="0" fontId="0" fillId="12" borderId="0" xfId="0" applyFill="1" applyBorder="1" applyAlignment="1">
      <alignment vertical="center"/>
    </xf>
    <xf numFmtId="0" fontId="0" fillId="12" borderId="0" xfId="0" applyFill="1" applyBorder="1"/>
    <xf numFmtId="0" fontId="0" fillId="12" borderId="35" xfId="0" applyFill="1" applyBorder="1"/>
    <xf numFmtId="0" fontId="0" fillId="12" borderId="52" xfId="0" applyFill="1" applyBorder="1"/>
    <xf numFmtId="0" fontId="0" fillId="0" borderId="50" xfId="0" applyBorder="1" applyAlignment="1">
      <alignment vertical="center"/>
    </xf>
    <xf numFmtId="0" fontId="0" fillId="12" borderId="11" xfId="0" applyFill="1" applyBorder="1" applyAlignment="1">
      <alignment vertical="center"/>
    </xf>
    <xf numFmtId="0" fontId="0" fillId="12" borderId="9" xfId="0" applyFill="1" applyBorder="1" applyAlignment="1">
      <alignment vertical="center"/>
    </xf>
    <xf numFmtId="0" fontId="0" fillId="0" borderId="53" xfId="0" applyBorder="1" applyAlignment="1">
      <alignment vertical="center"/>
    </xf>
    <xf numFmtId="0" fontId="0" fillId="12" borderId="9" xfId="0" applyFill="1" applyBorder="1"/>
    <xf numFmtId="0" fontId="0" fillId="12" borderId="49" xfId="0" applyFill="1" applyBorder="1"/>
    <xf numFmtId="0" fontId="0" fillId="0" borderId="50" xfId="0" applyBorder="1" applyAlignment="1"/>
    <xf numFmtId="0" fontId="0" fillId="0" borderId="52" xfId="0" applyBorder="1" applyAlignment="1"/>
    <xf numFmtId="0" fontId="0" fillId="12" borderId="11" xfId="0" applyFill="1" applyBorder="1" applyAlignment="1"/>
    <xf numFmtId="0" fontId="0" fillId="12" borderId="9" xfId="0" applyFill="1" applyBorder="1" applyAlignment="1"/>
    <xf numFmtId="0" fontId="0" fillId="12" borderId="49" xfId="0" applyFill="1" applyBorder="1" applyAlignment="1"/>
    <xf numFmtId="0" fontId="0" fillId="16" borderId="53" xfId="0" applyFill="1" applyBorder="1" applyAlignment="1">
      <alignment horizontal="center"/>
    </xf>
    <xf numFmtId="0" fontId="0" fillId="27" borderId="32" xfId="0" applyFill="1" applyBorder="1" applyAlignment="1"/>
    <xf numFmtId="0" fontId="0" fillId="27" borderId="11" xfId="0" applyFill="1" applyBorder="1" applyAlignment="1"/>
    <xf numFmtId="0" fontId="0" fillId="27" borderId="9" xfId="0" applyFill="1" applyBorder="1" applyAlignment="1"/>
    <xf numFmtId="0" fontId="0" fillId="27" borderId="49" xfId="0" applyFill="1" applyBorder="1" applyAlignment="1"/>
    <xf numFmtId="0" fontId="0" fillId="9" borderId="32" xfId="0" applyFill="1" applyBorder="1" applyAlignment="1"/>
    <xf numFmtId="0" fontId="0" fillId="9" borderId="50" xfId="0" applyFill="1" applyBorder="1" applyAlignment="1"/>
    <xf numFmtId="0" fontId="0" fillId="9" borderId="52" xfId="0" applyFill="1" applyBorder="1" applyAlignment="1"/>
    <xf numFmtId="0" fontId="0" fillId="9" borderId="36" xfId="0" applyFill="1" applyBorder="1" applyAlignment="1"/>
    <xf numFmtId="0" fontId="10" fillId="12" borderId="48" xfId="0" applyFont="1" applyFill="1" applyBorder="1" applyAlignment="1"/>
    <xf numFmtId="0" fontId="10" fillId="12" borderId="11" xfId="0" applyFont="1" applyFill="1" applyBorder="1" applyAlignment="1"/>
    <xf numFmtId="0" fontId="0" fillId="9" borderId="53" xfId="0" applyFill="1" applyBorder="1" applyAlignment="1"/>
    <xf numFmtId="0" fontId="10" fillId="9" borderId="50" xfId="0" applyFont="1" applyFill="1" applyBorder="1" applyAlignment="1"/>
    <xf numFmtId="0" fontId="10" fillId="9" borderId="52" xfId="0" applyFont="1" applyFill="1" applyBorder="1" applyAlignment="1"/>
    <xf numFmtId="0" fontId="10" fillId="9" borderId="36" xfId="0" applyFont="1" applyFill="1" applyBorder="1" applyAlignment="1"/>
    <xf numFmtId="0" fontId="10" fillId="22" borderId="0" xfId="0" applyFont="1" applyFill="1" applyBorder="1" applyAlignment="1"/>
    <xf numFmtId="0" fontId="10" fillId="22" borderId="29" xfId="0" applyFont="1" applyFill="1" applyBorder="1" applyAlignment="1"/>
    <xf numFmtId="0" fontId="10" fillId="22" borderId="9" xfId="0" applyFont="1" applyFill="1" applyBorder="1" applyAlignment="1"/>
    <xf numFmtId="0" fontId="10" fillId="9" borderId="48" xfId="0" applyFont="1" applyFill="1" applyBorder="1" applyAlignment="1"/>
    <xf numFmtId="0" fontId="10" fillId="9" borderId="11" xfId="0" applyFont="1" applyFill="1" applyBorder="1" applyAlignment="1"/>
    <xf numFmtId="0" fontId="10" fillId="12" borderId="32" xfId="0" applyFont="1" applyFill="1" applyBorder="1" applyAlignment="1"/>
    <xf numFmtId="0" fontId="10" fillId="12" borderId="31" xfId="0" applyFont="1" applyFill="1" applyBorder="1" applyAlignment="1"/>
    <xf numFmtId="0" fontId="10" fillId="12" borderId="35" xfId="0" applyFont="1" applyFill="1" applyBorder="1" applyAlignment="1"/>
    <xf numFmtId="0" fontId="10" fillId="12" borderId="49" xfId="0" applyFont="1" applyFill="1" applyBorder="1" applyAlignment="1"/>
    <xf numFmtId="0" fontId="10" fillId="12" borderId="0" xfId="0" applyFont="1" applyFill="1" applyBorder="1" applyAlignment="1"/>
    <xf numFmtId="0" fontId="10" fillId="12" borderId="29" xfId="0" applyFont="1" applyFill="1" applyBorder="1" applyAlignment="1"/>
    <xf numFmtId="0" fontId="10" fillId="12" borderId="9" xfId="0" applyFont="1" applyFill="1" applyBorder="1" applyAlignment="1"/>
    <xf numFmtId="0" fontId="10" fillId="9" borderId="51" xfId="0" applyFont="1" applyFill="1" applyBorder="1" applyAlignment="1"/>
    <xf numFmtId="0" fontId="10" fillId="9" borderId="53" xfId="0" applyFont="1" applyFill="1" applyBorder="1" applyAlignment="1">
      <alignment horizontal="center"/>
    </xf>
    <xf numFmtId="0" fontId="10" fillId="27" borderId="0" xfId="0" applyFont="1" applyFill="1" applyBorder="1" applyAlignment="1"/>
    <xf numFmtId="0" fontId="10" fillId="23" borderId="0" xfId="0" applyFont="1" applyFill="1" applyBorder="1" applyAlignment="1"/>
    <xf numFmtId="0" fontId="10" fillId="23" borderId="48" xfId="0" applyFont="1" applyFill="1" applyBorder="1" applyAlignment="1"/>
    <xf numFmtId="0" fontId="10" fillId="23" borderId="29" xfId="0" applyFont="1" applyFill="1" applyBorder="1" applyAlignment="1"/>
    <xf numFmtId="0" fontId="10" fillId="23" borderId="32" xfId="0" applyFont="1" applyFill="1" applyBorder="1" applyAlignment="1"/>
    <xf numFmtId="0" fontId="10" fillId="23" borderId="31" xfId="0" applyFont="1" applyFill="1" applyBorder="1" applyAlignment="1"/>
    <xf numFmtId="0" fontId="10" fillId="23" borderId="35" xfId="0" applyFont="1" applyFill="1" applyBorder="1" applyAlignment="1"/>
    <xf numFmtId="0" fontId="10" fillId="23" borderId="11" xfId="0" applyFont="1" applyFill="1" applyBorder="1" applyAlignment="1"/>
    <xf numFmtId="0" fontId="10" fillId="23" borderId="9" xfId="0" applyFont="1" applyFill="1" applyBorder="1" applyAlignment="1"/>
    <xf numFmtId="0" fontId="10" fillId="23" borderId="49" xfId="0" applyFont="1" applyFill="1" applyBorder="1" applyAlignment="1"/>
    <xf numFmtId="0" fontId="10" fillId="9" borderId="53" xfId="0" applyFont="1" applyFill="1" applyBorder="1" applyAlignment="1"/>
    <xf numFmtId="0" fontId="10" fillId="13" borderId="52" xfId="0" applyFont="1" applyFill="1" applyBorder="1" applyAlignment="1"/>
    <xf numFmtId="0" fontId="0" fillId="22" borderId="11" xfId="0" applyFill="1" applyBorder="1" applyAlignment="1"/>
    <xf numFmtId="0" fontId="0" fillId="22" borderId="9" xfId="0" applyFill="1" applyBorder="1" applyAlignment="1"/>
    <xf numFmtId="0" fontId="0" fillId="22" borderId="49" xfId="0" applyFill="1" applyBorder="1" applyAlignment="1"/>
    <xf numFmtId="0" fontId="0" fillId="27" borderId="50" xfId="0" applyFill="1" applyBorder="1" applyAlignment="1"/>
    <xf numFmtId="0" fontId="10" fillId="27" borderId="31" xfId="0" applyFont="1" applyFill="1" applyBorder="1" applyAlignment="1"/>
    <xf numFmtId="0" fontId="10" fillId="27" borderId="35" xfId="0" applyFont="1" applyFill="1" applyBorder="1" applyAlignment="1"/>
    <xf numFmtId="0" fontId="10" fillId="27" borderId="11" xfId="0" applyFont="1" applyFill="1" applyBorder="1" applyAlignment="1"/>
    <xf numFmtId="0" fontId="10" fillId="27" borderId="9" xfId="0" applyFont="1" applyFill="1" applyBorder="1" applyAlignment="1"/>
    <xf numFmtId="0" fontId="10" fillId="27" borderId="49" xfId="0" applyFont="1" applyFill="1" applyBorder="1" applyAlignment="1"/>
    <xf numFmtId="0" fontId="0" fillId="9" borderId="11" xfId="0" applyFill="1" applyBorder="1" applyAlignment="1"/>
    <xf numFmtId="0" fontId="0" fillId="23" borderId="48" xfId="0" applyFill="1" applyBorder="1" applyAlignment="1"/>
    <xf numFmtId="0" fontId="0" fillId="23" borderId="29" xfId="0" applyFill="1" applyBorder="1" applyAlignment="1"/>
    <xf numFmtId="0" fontId="0" fillId="23" borderId="32" xfId="0" applyFill="1" applyBorder="1" applyAlignment="1"/>
    <xf numFmtId="0" fontId="0" fillId="23" borderId="31" xfId="0" applyFill="1" applyBorder="1" applyAlignment="1"/>
    <xf numFmtId="0" fontId="0" fillId="23" borderId="0" xfId="0" applyFill="1" applyBorder="1" applyAlignment="1"/>
    <xf numFmtId="0" fontId="0" fillId="23" borderId="35" xfId="0" applyFill="1" applyBorder="1" applyAlignment="1"/>
    <xf numFmtId="0" fontId="0" fillId="23" borderId="11" xfId="0" applyFill="1" applyBorder="1" applyAlignment="1"/>
    <xf numFmtId="0" fontId="0" fillId="23" borderId="9" xfId="0" applyFill="1" applyBorder="1" applyAlignment="1"/>
    <xf numFmtId="0" fontId="0" fillId="23" borderId="49" xfId="0" applyFill="1" applyBorder="1" applyAlignment="1"/>
    <xf numFmtId="0" fontId="0" fillId="0" borderId="36" xfId="0" applyBorder="1"/>
    <xf numFmtId="0" fontId="0" fillId="12" borderId="50" xfId="0" applyFill="1" applyBorder="1"/>
    <xf numFmtId="0" fontId="0" fillId="0" borderId="53" xfId="0" applyBorder="1"/>
    <xf numFmtId="0" fontId="0" fillId="13" borderId="52" xfId="0" applyFill="1" applyBorder="1"/>
    <xf numFmtId="0" fontId="10" fillId="9" borderId="37" xfId="0" applyFont="1" applyFill="1" applyBorder="1" applyAlignment="1">
      <alignment horizontal="center" vertical="center" wrapText="1"/>
    </xf>
    <xf numFmtId="0" fontId="0" fillId="9" borderId="37" xfId="0" applyFill="1" applyBorder="1" applyAlignment="1">
      <alignment horizontal="center" vertical="center" wrapText="1"/>
    </xf>
    <xf numFmtId="0" fontId="0" fillId="9" borderId="47" xfId="0" applyFill="1" applyBorder="1" applyAlignment="1">
      <alignment horizontal="center" vertical="center" wrapText="1"/>
    </xf>
    <xf numFmtId="0" fontId="10" fillId="9" borderId="47"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0" fillId="9" borderId="24" xfId="0" applyFill="1" applyBorder="1" applyAlignment="1">
      <alignment horizontal="center" vertical="center" wrapText="1"/>
    </xf>
    <xf numFmtId="0" fontId="10" fillId="9" borderId="56" xfId="0" applyFont="1" applyFill="1" applyBorder="1" applyAlignment="1">
      <alignment horizontal="center" vertical="center" wrapText="1"/>
    </xf>
    <xf numFmtId="0" fontId="0" fillId="9" borderId="56" xfId="0" applyFill="1" applyBorder="1" applyAlignment="1">
      <alignment horizontal="center" vertical="center" wrapText="1"/>
    </xf>
    <xf numFmtId="0" fontId="0" fillId="9" borderId="36" xfId="0" applyFill="1" applyBorder="1" applyAlignment="1">
      <alignment horizontal="center" vertical="center"/>
    </xf>
    <xf numFmtId="0" fontId="10" fillId="0" borderId="9" xfId="0" applyFont="1" applyBorder="1" applyAlignment="1">
      <alignment vertical="center"/>
    </xf>
    <xf numFmtId="0" fontId="11" fillId="0" borderId="11" xfId="0" applyFont="1" applyFill="1" applyBorder="1" applyAlignment="1">
      <alignment vertical="center"/>
    </xf>
    <xf numFmtId="0" fontId="0" fillId="9" borderId="54" xfId="0" applyFill="1" applyBorder="1" applyAlignment="1"/>
    <xf numFmtId="0" fontId="10" fillId="9" borderId="36" xfId="0" applyFont="1" applyFill="1" applyBorder="1" applyAlignment="1">
      <alignment horizontal="center" vertical="center"/>
    </xf>
    <xf numFmtId="0" fontId="10" fillId="0" borderId="67" xfId="0" applyFont="1" applyFill="1" applyBorder="1"/>
    <xf numFmtId="0" fontId="10" fillId="0" borderId="68" xfId="0" applyFont="1" applyFill="1" applyBorder="1"/>
    <xf numFmtId="0" fontId="10" fillId="0" borderId="88" xfId="0" applyFont="1" applyBorder="1" applyAlignment="1">
      <alignment horizontal="center"/>
    </xf>
    <xf numFmtId="0" fontId="0" fillId="0" borderId="88" xfId="0" applyBorder="1" applyAlignment="1">
      <alignment horizontal="center"/>
    </xf>
    <xf numFmtId="0" fontId="0" fillId="0" borderId="117" xfId="0" applyBorder="1" applyAlignment="1">
      <alignment horizontal="center"/>
    </xf>
    <xf numFmtId="0" fontId="10" fillId="23" borderId="24" xfId="0" applyFont="1" applyFill="1" applyBorder="1"/>
    <xf numFmtId="0" fontId="0" fillId="0" borderId="12" xfId="0" applyBorder="1" applyAlignment="1">
      <alignment horizontal="center"/>
    </xf>
    <xf numFmtId="0" fontId="0" fillId="0" borderId="122" xfId="0" applyBorder="1" applyAlignment="1">
      <alignment horizontal="center"/>
    </xf>
    <xf numFmtId="0" fontId="10" fillId="0" borderId="12" xfId="0" applyFont="1" applyBorder="1" applyAlignment="1">
      <alignment horizontal="center"/>
    </xf>
    <xf numFmtId="0" fontId="0" fillId="0" borderId="126" xfId="0" applyBorder="1" applyAlignment="1">
      <alignment horizontal="center"/>
    </xf>
    <xf numFmtId="0" fontId="10" fillId="0" borderId="24" xfId="0" applyFont="1" applyFill="1" applyBorder="1" applyAlignment="1">
      <alignment horizontal="center"/>
    </xf>
    <xf numFmtId="0" fontId="0" fillId="0" borderId="24" xfId="0" applyFill="1" applyBorder="1" applyAlignment="1">
      <alignment horizontal="center"/>
    </xf>
    <xf numFmtId="0" fontId="0" fillId="0" borderId="119" xfId="0" applyFill="1" applyBorder="1" applyAlignment="1">
      <alignment horizontal="center"/>
    </xf>
    <xf numFmtId="0" fontId="10" fillId="0" borderId="53" xfId="0" applyFont="1" applyFill="1" applyBorder="1" applyAlignment="1">
      <alignment horizontal="center"/>
    </xf>
    <xf numFmtId="0" fontId="0" fillId="0" borderId="53" xfId="0" applyFill="1" applyBorder="1" applyAlignment="1">
      <alignment horizontal="center"/>
    </xf>
    <xf numFmtId="0" fontId="0" fillId="0" borderId="12" xfId="0" applyFill="1" applyBorder="1" applyAlignment="1">
      <alignment horizontal="center"/>
    </xf>
    <xf numFmtId="0" fontId="81" fillId="0" borderId="47" xfId="0" applyFont="1" applyFill="1" applyBorder="1" applyAlignment="1"/>
    <xf numFmtId="0" fontId="10" fillId="0" borderId="121" xfId="0" applyFont="1" applyFill="1" applyBorder="1" applyAlignment="1">
      <alignment horizontal="center"/>
    </xf>
    <xf numFmtId="0" fontId="10" fillId="0" borderId="36" xfId="0" applyFont="1" applyFill="1" applyBorder="1" applyAlignment="1">
      <alignment horizontal="center"/>
    </xf>
    <xf numFmtId="0" fontId="0" fillId="0" borderId="36" xfId="0" applyFill="1" applyBorder="1" applyAlignment="1">
      <alignment horizontal="center"/>
    </xf>
    <xf numFmtId="0" fontId="11" fillId="0" borderId="36" xfId="0" applyFont="1" applyFill="1" applyBorder="1" applyAlignment="1">
      <alignment vertical="center" textRotation="135"/>
    </xf>
    <xf numFmtId="0" fontId="0" fillId="0" borderId="15" xfId="0" applyFill="1" applyBorder="1" applyAlignment="1">
      <alignment horizontal="center"/>
    </xf>
    <xf numFmtId="0" fontId="10" fillId="0" borderId="67" xfId="0" applyFont="1" applyFill="1" applyBorder="1" applyAlignment="1">
      <alignment horizontal="center"/>
    </xf>
    <xf numFmtId="0" fontId="0" fillId="0" borderId="67" xfId="0" applyFill="1" applyBorder="1" applyAlignment="1">
      <alignment horizontal="center"/>
    </xf>
    <xf numFmtId="0" fontId="0" fillId="0" borderId="122" xfId="0" applyFill="1" applyBorder="1" applyAlignment="1">
      <alignment horizontal="center"/>
    </xf>
    <xf numFmtId="0" fontId="10" fillId="0" borderId="54" xfId="0" applyFont="1" applyFill="1" applyBorder="1" applyAlignment="1">
      <alignment horizontal="center"/>
    </xf>
    <xf numFmtId="0" fontId="0" fillId="0" borderId="54" xfId="0" applyFill="1" applyBorder="1" applyAlignment="1">
      <alignment horizontal="center"/>
    </xf>
    <xf numFmtId="0" fontId="10" fillId="0" borderId="68" xfId="0" applyFont="1" applyFill="1" applyBorder="1" applyAlignment="1">
      <alignment horizontal="center"/>
    </xf>
    <xf numFmtId="0" fontId="0" fillId="0" borderId="68" xfId="0" applyFill="1" applyBorder="1" applyAlignment="1">
      <alignment horizontal="center"/>
    </xf>
    <xf numFmtId="0" fontId="0" fillId="0" borderId="124" xfId="0" applyFill="1" applyBorder="1" applyAlignment="1">
      <alignment horizontal="center"/>
    </xf>
    <xf numFmtId="0" fontId="11" fillId="0" borderId="54" xfId="0" applyFont="1" applyFill="1" applyBorder="1" applyAlignment="1">
      <alignment vertical="center" textRotation="135"/>
    </xf>
    <xf numFmtId="0" fontId="53" fillId="0" borderId="62"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4"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31" xfId="0" applyFont="1" applyFill="1" applyBorder="1" applyAlignment="1">
      <alignment horizontal="center" vertical="center" wrapText="1"/>
    </xf>
    <xf numFmtId="0" fontId="0" fillId="0" borderId="72" xfId="0" applyFill="1" applyBorder="1" applyAlignment="1">
      <alignment horizontal="center"/>
    </xf>
    <xf numFmtId="0" fontId="0" fillId="0" borderId="48" xfId="0" applyFill="1" applyBorder="1" applyAlignment="1">
      <alignment horizontal="center"/>
    </xf>
    <xf numFmtId="0" fontId="81" fillId="0" borderId="51" xfId="0" applyFont="1" applyFill="1" applyBorder="1" applyAlignment="1"/>
    <xf numFmtId="0" fontId="0" fillId="0" borderId="11" xfId="0" applyFill="1" applyBorder="1" applyAlignment="1">
      <alignment horizontal="center"/>
    </xf>
    <xf numFmtId="0" fontId="0" fillId="0" borderId="31" xfId="0" applyFill="1" applyBorder="1" applyAlignment="1">
      <alignment horizontal="center"/>
    </xf>
    <xf numFmtId="0" fontId="10" fillId="0" borderId="48" xfId="0" applyFont="1" applyFill="1" applyBorder="1" applyAlignment="1">
      <alignment horizontal="center"/>
    </xf>
    <xf numFmtId="0" fontId="0" fillId="0" borderId="127" xfId="0" applyFill="1" applyBorder="1" applyAlignment="1">
      <alignment horizontal="center"/>
    </xf>
    <xf numFmtId="0" fontId="0" fillId="0" borderId="128" xfId="0" applyFill="1" applyBorder="1" applyAlignment="1">
      <alignment horizontal="center"/>
    </xf>
    <xf numFmtId="0" fontId="0" fillId="0" borderId="127" xfId="0" applyBorder="1" applyAlignment="1">
      <alignment horizontal="center"/>
    </xf>
    <xf numFmtId="0" fontId="0" fillId="0" borderId="11" xfId="0" applyBorder="1" applyAlignment="1">
      <alignment horizontal="center"/>
    </xf>
    <xf numFmtId="0" fontId="0" fillId="30" borderId="50" xfId="0" applyFill="1" applyBorder="1" applyAlignment="1">
      <alignment horizontal="center"/>
    </xf>
    <xf numFmtId="0" fontId="0" fillId="0" borderId="48" xfId="0" applyBorder="1" applyAlignment="1">
      <alignment horizontal="center"/>
    </xf>
    <xf numFmtId="0" fontId="0" fillId="0" borderId="129" xfId="0" applyBorder="1" applyAlignment="1">
      <alignment horizontal="center"/>
    </xf>
    <xf numFmtId="0" fontId="0" fillId="0" borderId="75" xfId="0" applyBorder="1" applyAlignment="1">
      <alignment horizontal="center"/>
    </xf>
    <xf numFmtId="0" fontId="0" fillId="0" borderId="0" xfId="0" applyAlignment="1">
      <alignment horizontal="center" vertical="center" wrapText="1"/>
    </xf>
    <xf numFmtId="0" fontId="86" fillId="31" borderId="71" xfId="0" applyFont="1" applyFill="1" applyBorder="1" applyAlignment="1">
      <alignment horizontal="center" vertical="center" wrapText="1"/>
    </xf>
    <xf numFmtId="0" fontId="86" fillId="31" borderId="54" xfId="0" applyFont="1" applyFill="1" applyBorder="1" applyAlignment="1">
      <alignment horizontal="center" vertical="center" wrapText="1"/>
    </xf>
    <xf numFmtId="0" fontId="37" fillId="0" borderId="37" xfId="3" applyFont="1" applyFill="1" applyBorder="1" applyAlignment="1">
      <alignment vertical="center"/>
    </xf>
    <xf numFmtId="0" fontId="2" fillId="0" borderId="54" xfId="3" applyFont="1" applyBorder="1" applyAlignment="1">
      <alignment vertical="center" wrapText="1" shrinkToFit="1"/>
    </xf>
    <xf numFmtId="0" fontId="9" fillId="0" borderId="54" xfId="3" applyBorder="1" applyAlignment="1">
      <alignment horizontal="center" vertical="center"/>
    </xf>
    <xf numFmtId="0" fontId="43" fillId="0" borderId="54" xfId="3" applyFont="1" applyBorder="1" applyAlignment="1">
      <alignment horizontal="center" vertical="center"/>
    </xf>
    <xf numFmtId="0" fontId="3" fillId="0" borderId="123" xfId="3" applyFont="1" applyBorder="1" applyAlignment="1">
      <alignment horizontal="center" vertical="center" wrapText="1" shrinkToFit="1"/>
    </xf>
    <xf numFmtId="0" fontId="3" fillId="0" borderId="54" xfId="3" applyFont="1" applyBorder="1" applyAlignment="1">
      <alignment vertical="center" wrapText="1" shrinkToFit="1"/>
    </xf>
    <xf numFmtId="0" fontId="37" fillId="0" borderId="120" xfId="3" applyFont="1" applyFill="1" applyBorder="1" applyAlignment="1">
      <alignment vertical="center"/>
    </xf>
    <xf numFmtId="0" fontId="9" fillId="0" borderId="54" xfId="3" applyFill="1" applyBorder="1" applyAlignment="1">
      <alignment horizontal="center" vertical="center"/>
    </xf>
    <xf numFmtId="0" fontId="43" fillId="0" borderId="54" xfId="3" applyFont="1" applyFill="1" applyBorder="1" applyAlignment="1">
      <alignment horizontal="center" vertical="center"/>
    </xf>
    <xf numFmtId="0" fontId="65" fillId="0" borderId="54" xfId="3" applyFont="1" applyFill="1" applyBorder="1" applyAlignment="1">
      <alignment horizontal="center" vertical="center" wrapText="1"/>
    </xf>
    <xf numFmtId="0" fontId="9" fillId="32" borderId="47" xfId="3" applyFill="1" applyBorder="1"/>
    <xf numFmtId="0" fontId="43" fillId="0" borderId="0" xfId="3" applyFont="1" applyBorder="1" applyAlignment="1">
      <alignment horizontal="center" vertical="center"/>
    </xf>
    <xf numFmtId="0" fontId="9" fillId="0" borderId="0" xfId="3" applyBorder="1" applyAlignment="1">
      <alignment vertical="center" wrapText="1" shrinkToFit="1"/>
    </xf>
    <xf numFmtId="0" fontId="37" fillId="35" borderId="84" xfId="3" applyFont="1" applyFill="1" applyBorder="1" applyAlignment="1">
      <alignment vertical="center"/>
    </xf>
    <xf numFmtId="0" fontId="9" fillId="33" borderId="47" xfId="3" applyFill="1" applyBorder="1" applyAlignment="1">
      <alignment horizontal="center" vertical="center"/>
    </xf>
    <xf numFmtId="0" fontId="9" fillId="11" borderId="47" xfId="3" applyFill="1" applyBorder="1" applyAlignment="1">
      <alignment horizontal="center" vertical="center"/>
    </xf>
    <xf numFmtId="0" fontId="9" fillId="15" borderId="130" xfId="3" applyFill="1" applyBorder="1" applyAlignment="1">
      <alignment horizontal="center" vertical="center"/>
    </xf>
    <xf numFmtId="0" fontId="37" fillId="35" borderId="86" xfId="3" applyFont="1" applyFill="1" applyBorder="1" applyAlignment="1">
      <alignment vertical="center"/>
    </xf>
    <xf numFmtId="0" fontId="9" fillId="15" borderId="87" xfId="3" applyFill="1" applyBorder="1" applyAlignment="1">
      <alignment horizontal="center" vertical="center"/>
    </xf>
    <xf numFmtId="0" fontId="43" fillId="0" borderId="88" xfId="3" applyFont="1" applyBorder="1" applyAlignment="1">
      <alignment horizontal="center" vertical="center"/>
    </xf>
    <xf numFmtId="0" fontId="2" fillId="0" borderId="88" xfId="3" applyFont="1" applyBorder="1" applyAlignment="1">
      <alignment vertical="center" wrapText="1" shrinkToFit="1"/>
    </xf>
    <xf numFmtId="0" fontId="7" fillId="0" borderId="117" xfId="3" applyFont="1" applyBorder="1" applyAlignment="1">
      <alignment horizontal="center" vertical="center" wrapText="1" shrinkToFit="1"/>
    </xf>
    <xf numFmtId="0" fontId="9" fillId="0" borderId="88" xfId="3" applyBorder="1" applyAlignment="1">
      <alignment vertical="center" wrapText="1" shrinkToFit="1"/>
    </xf>
    <xf numFmtId="0" fontId="2" fillId="0" borderId="130" xfId="3" applyFont="1" applyBorder="1" applyAlignment="1">
      <alignment vertical="center" wrapText="1" shrinkToFit="1"/>
    </xf>
    <xf numFmtId="0" fontId="7" fillId="0" borderId="36" xfId="3" applyFont="1" applyBorder="1" applyAlignment="1">
      <alignment horizontal="center" vertical="center" wrapText="1" shrinkToFit="1"/>
    </xf>
    <xf numFmtId="0" fontId="46" fillId="0" borderId="132" xfId="3" applyFont="1" applyFill="1" applyBorder="1" applyAlignment="1">
      <alignment vertical="center"/>
    </xf>
    <xf numFmtId="0" fontId="9" fillId="0" borderId="24" xfId="3" applyBorder="1" applyAlignment="1">
      <alignment horizontal="center" vertical="center"/>
    </xf>
    <xf numFmtId="0" fontId="9" fillId="0" borderId="131" xfId="3" applyBorder="1" applyAlignment="1">
      <alignment vertical="center"/>
    </xf>
    <xf numFmtId="0" fontId="9" fillId="0" borderId="24" xfId="3" applyBorder="1" applyAlignment="1">
      <alignment vertical="center"/>
    </xf>
    <xf numFmtId="0" fontId="9" fillId="0" borderId="119" xfId="3" applyBorder="1" applyAlignment="1">
      <alignment vertical="center"/>
    </xf>
    <xf numFmtId="0" fontId="37" fillId="33" borderId="2" xfId="3" applyFont="1" applyFill="1" applyBorder="1" applyAlignment="1">
      <alignment vertical="center"/>
    </xf>
    <xf numFmtId="0" fontId="9" fillId="0" borderId="12" xfId="3" applyBorder="1" applyAlignment="1">
      <alignment vertical="center" wrapText="1" shrinkToFit="1"/>
    </xf>
    <xf numFmtId="0" fontId="37" fillId="11" borderId="2" xfId="3" applyFont="1" applyFill="1" applyBorder="1" applyAlignment="1">
      <alignment vertical="center"/>
    </xf>
    <xf numFmtId="0" fontId="37" fillId="12" borderId="2" xfId="3" applyFont="1" applyFill="1" applyBorder="1" applyAlignment="1">
      <alignment vertical="center"/>
    </xf>
    <xf numFmtId="0" fontId="9" fillId="12" borderId="47" xfId="3" applyFill="1" applyBorder="1" applyAlignment="1">
      <alignment horizontal="center" vertical="center"/>
    </xf>
    <xf numFmtId="0" fontId="43" fillId="0" borderId="56" xfId="3" applyFont="1" applyBorder="1" applyAlignment="1">
      <alignment horizontal="center" vertical="center"/>
    </xf>
    <xf numFmtId="0" fontId="2" fillId="0" borderId="56" xfId="3" applyFont="1" applyBorder="1" applyAlignment="1">
      <alignment vertical="center" wrapText="1" shrinkToFit="1"/>
    </xf>
    <xf numFmtId="0" fontId="37" fillId="0" borderId="0" xfId="3" applyFont="1" applyBorder="1" applyAlignment="1">
      <alignment vertical="center"/>
    </xf>
    <xf numFmtId="0" fontId="9" fillId="0" borderId="0" xfId="3" applyBorder="1" applyAlignment="1">
      <alignment horizontal="center" vertical="center"/>
    </xf>
    <xf numFmtId="0" fontId="9" fillId="0" borderId="0" xfId="3" applyBorder="1" applyAlignment="1">
      <alignment vertical="center"/>
    </xf>
    <xf numFmtId="0" fontId="43" fillId="0" borderId="24" xfId="3" applyFont="1" applyBorder="1" applyAlignment="1">
      <alignment horizontal="center" vertical="center"/>
    </xf>
    <xf numFmtId="0" fontId="9" fillId="0" borderId="24" xfId="3" applyBorder="1" applyAlignment="1">
      <alignment vertical="center" wrapText="1" shrinkToFit="1"/>
    </xf>
    <xf numFmtId="0" fontId="9" fillId="0" borderId="24" xfId="3" applyBorder="1" applyAlignment="1">
      <alignment horizontal="center" vertical="center" wrapText="1" shrinkToFit="1"/>
    </xf>
    <xf numFmtId="0" fontId="9" fillId="0" borderId="119" xfId="3" applyBorder="1" applyAlignment="1">
      <alignment vertical="center" wrapText="1" shrinkToFit="1"/>
    </xf>
    <xf numFmtId="0" fontId="37" fillId="15" borderId="2" xfId="3" applyFont="1" applyFill="1" applyBorder="1" applyAlignment="1">
      <alignment vertical="center"/>
    </xf>
    <xf numFmtId="0" fontId="37" fillId="32" borderId="2" xfId="3" applyFont="1" applyFill="1" applyBorder="1" applyAlignment="1">
      <alignment vertical="center"/>
    </xf>
    <xf numFmtId="0" fontId="9" fillId="15" borderId="47" xfId="3" applyFill="1" applyBorder="1" applyAlignment="1">
      <alignment horizontal="center" vertical="center"/>
    </xf>
    <xf numFmtId="0" fontId="4" fillId="0" borderId="47" xfId="3" applyFont="1" applyBorder="1" applyAlignment="1">
      <alignment vertical="center" wrapText="1" shrinkToFit="1"/>
    </xf>
    <xf numFmtId="0" fontId="9" fillId="0" borderId="19" xfId="3" applyBorder="1" applyAlignment="1">
      <alignment vertical="center" wrapText="1" shrinkToFit="1"/>
    </xf>
    <xf numFmtId="0" fontId="37" fillId="0" borderId="2" xfId="3" applyFont="1" applyBorder="1" applyAlignment="1">
      <alignment vertical="center"/>
    </xf>
    <xf numFmtId="0" fontId="6" fillId="0" borderId="12" xfId="3" applyFont="1" applyBorder="1" applyAlignment="1">
      <alignment vertical="center" wrapText="1" shrinkToFit="1"/>
    </xf>
    <xf numFmtId="0" fontId="3" fillId="0" borderId="85" xfId="3" applyFont="1" applyBorder="1" applyAlignment="1">
      <alignment vertical="center" wrapText="1" shrinkToFit="1"/>
    </xf>
    <xf numFmtId="0" fontId="9" fillId="0" borderId="18" xfId="3" applyBorder="1" applyAlignment="1">
      <alignment vertical="center"/>
    </xf>
    <xf numFmtId="0" fontId="9" fillId="0" borderId="19" xfId="3" applyBorder="1" applyAlignment="1">
      <alignment vertical="center"/>
    </xf>
    <xf numFmtId="0" fontId="37" fillId="14" borderId="2" xfId="3" applyFont="1" applyFill="1" applyBorder="1" applyAlignment="1">
      <alignment vertical="center"/>
    </xf>
    <xf numFmtId="0" fontId="37" fillId="12" borderId="55" xfId="3" applyFont="1" applyFill="1" applyBorder="1" applyAlignment="1">
      <alignment vertical="center"/>
    </xf>
    <xf numFmtId="0" fontId="9" fillId="0" borderId="56" xfId="3" applyBorder="1" applyAlignment="1">
      <alignment horizontal="center" vertical="center"/>
    </xf>
    <xf numFmtId="0" fontId="6" fillId="0" borderId="56" xfId="3" applyFont="1" applyBorder="1" applyAlignment="1">
      <alignment horizontal="center" vertical="center" wrapText="1" shrinkToFit="1"/>
    </xf>
    <xf numFmtId="0" fontId="6" fillId="0" borderId="56" xfId="3" applyFont="1" applyBorder="1" applyAlignment="1">
      <alignment vertical="center" wrapText="1" shrinkToFit="1"/>
    </xf>
    <xf numFmtId="0" fontId="6" fillId="0" borderId="57" xfId="3" applyFont="1" applyBorder="1" applyAlignment="1">
      <alignment vertical="center" wrapText="1" shrinkToFit="1"/>
    </xf>
    <xf numFmtId="0" fontId="9" fillId="0" borderId="0" xfId="3" applyBorder="1" applyAlignment="1">
      <alignment horizontal="center" vertical="center" wrapText="1" shrinkToFit="1"/>
    </xf>
    <xf numFmtId="0" fontId="3" fillId="0" borderId="12" xfId="3" applyFont="1" applyBorder="1" applyAlignment="1">
      <alignment vertical="center" wrapText="1" shrinkToFit="1"/>
    </xf>
    <xf numFmtId="0" fontId="9" fillId="0" borderId="56" xfId="3" applyBorder="1" applyAlignment="1">
      <alignment vertical="center" wrapText="1" shrinkToFit="1"/>
    </xf>
    <xf numFmtId="0" fontId="9" fillId="0" borderId="56" xfId="3" applyBorder="1" applyAlignment="1">
      <alignment horizontal="center" vertical="center" wrapText="1" shrinkToFit="1"/>
    </xf>
    <xf numFmtId="0" fontId="9" fillId="0" borderId="57" xfId="3" applyBorder="1" applyAlignment="1">
      <alignment vertical="center" wrapText="1" shrinkToFit="1"/>
    </xf>
    <xf numFmtId="0" fontId="37" fillId="34" borderId="2" xfId="3" applyFont="1" applyFill="1" applyBorder="1" applyAlignment="1">
      <alignment vertical="center"/>
    </xf>
    <xf numFmtId="0" fontId="37" fillId="9" borderId="125" xfId="3" applyFont="1" applyFill="1" applyBorder="1" applyAlignment="1">
      <alignment vertical="center"/>
    </xf>
    <xf numFmtId="0" fontId="9" fillId="0" borderId="88" xfId="3" applyBorder="1" applyAlignment="1">
      <alignment horizontal="center" vertical="center"/>
    </xf>
    <xf numFmtId="0" fontId="37" fillId="35" borderId="2" xfId="3" applyFont="1" applyFill="1" applyBorder="1" applyAlignment="1">
      <alignment vertical="center"/>
    </xf>
    <xf numFmtId="0" fontId="43" fillId="0" borderId="53" xfId="3" applyFont="1" applyBorder="1" applyAlignment="1">
      <alignment horizontal="center" vertical="center"/>
    </xf>
    <xf numFmtId="0" fontId="9" fillId="0" borderId="53" xfId="3" applyBorder="1" applyAlignment="1">
      <alignment vertical="center" wrapText="1" shrinkToFit="1"/>
    </xf>
    <xf numFmtId="0" fontId="9" fillId="0" borderId="53" xfId="3" applyBorder="1" applyAlignment="1">
      <alignment horizontal="center" vertical="center" wrapText="1" shrinkToFit="1"/>
    </xf>
    <xf numFmtId="0" fontId="9" fillId="0" borderId="15" xfId="3" applyBorder="1" applyAlignment="1">
      <alignment vertical="center" wrapText="1" shrinkToFit="1"/>
    </xf>
    <xf numFmtId="0" fontId="37" fillId="0" borderId="2" xfId="3" applyFont="1" applyFill="1" applyBorder="1" applyAlignment="1">
      <alignment vertical="center"/>
    </xf>
    <xf numFmtId="164" fontId="37" fillId="14" borderId="2" xfId="3" applyNumberFormat="1" applyFont="1" applyFill="1" applyBorder="1" applyAlignment="1">
      <alignment horizontal="left" vertical="center"/>
    </xf>
    <xf numFmtId="0" fontId="9" fillId="14" borderId="78" xfId="3" applyFill="1" applyBorder="1" applyAlignment="1">
      <alignment horizontal="center" vertical="center"/>
    </xf>
    <xf numFmtId="0" fontId="45" fillId="0" borderId="48" xfId="3" applyFont="1" applyBorder="1" applyAlignment="1">
      <alignment horizontal="center" vertical="center"/>
    </xf>
    <xf numFmtId="0" fontId="45" fillId="0" borderId="32" xfId="3" applyFont="1" applyBorder="1" applyAlignment="1">
      <alignment horizontal="center" vertical="center"/>
    </xf>
    <xf numFmtId="0" fontId="9" fillId="34" borderId="47" xfId="3" applyFill="1" applyBorder="1" applyAlignment="1">
      <alignment horizontal="center" vertical="center"/>
    </xf>
    <xf numFmtId="0" fontId="3" fillId="0" borderId="47" xfId="3" applyFont="1" applyBorder="1" applyAlignment="1">
      <alignment horizontal="center" vertical="center" wrapText="1" shrinkToFit="1"/>
    </xf>
    <xf numFmtId="0" fontId="3" fillId="0" borderId="47" xfId="3" applyFont="1" applyBorder="1" applyAlignment="1">
      <alignment vertical="center" wrapText="1" shrinkToFit="1"/>
    </xf>
    <xf numFmtId="0" fontId="37" fillId="34" borderId="132" xfId="3" applyFont="1" applyFill="1" applyBorder="1" applyAlignment="1">
      <alignment vertical="center"/>
    </xf>
    <xf numFmtId="0" fontId="9" fillId="34" borderId="24" xfId="3" applyFill="1" applyBorder="1" applyAlignment="1">
      <alignment horizontal="center" vertical="center"/>
    </xf>
    <xf numFmtId="0" fontId="2" fillId="0" borderId="24" xfId="3" applyFont="1" applyBorder="1" applyAlignment="1">
      <alignment vertical="center" wrapText="1" shrinkToFit="1"/>
    </xf>
    <xf numFmtId="0" fontId="7" fillId="0" borderId="24" xfId="3" applyFont="1" applyBorder="1" applyAlignment="1">
      <alignment horizontal="center" vertical="center" wrapText="1" shrinkToFit="1"/>
    </xf>
    <xf numFmtId="0" fontId="37" fillId="15" borderId="55" xfId="3" applyFont="1" applyFill="1" applyBorder="1" applyAlignment="1">
      <alignment vertical="center"/>
    </xf>
    <xf numFmtId="0" fontId="9" fillId="15" borderId="56" xfId="3" applyFill="1" applyBorder="1" applyAlignment="1">
      <alignment horizontal="center" vertical="center"/>
    </xf>
    <xf numFmtId="0" fontId="3" fillId="0" borderId="56" xfId="3" applyFont="1" applyBorder="1" applyAlignment="1">
      <alignment horizontal="center" vertical="center" wrapText="1" shrinkToFit="1"/>
    </xf>
    <xf numFmtId="0" fontId="9" fillId="0" borderId="0" xfId="3" applyBorder="1" applyAlignment="1">
      <alignment horizontal="center"/>
    </xf>
    <xf numFmtId="0" fontId="37" fillId="35" borderId="80" xfId="3" applyFont="1" applyFill="1" applyBorder="1" applyAlignment="1">
      <alignment vertical="center"/>
    </xf>
    <xf numFmtId="0" fontId="2" fillId="0" borderId="133" xfId="3" applyFont="1" applyBorder="1" applyAlignment="1">
      <alignment vertical="center" wrapText="1" shrinkToFit="1"/>
    </xf>
    <xf numFmtId="0" fontId="1" fillId="0" borderId="81" xfId="3" applyFont="1" applyBorder="1" applyAlignment="1">
      <alignment vertical="center" wrapText="1" shrinkToFit="1"/>
    </xf>
    <xf numFmtId="0" fontId="5" fillId="0" borderId="81" xfId="3" applyFont="1" applyBorder="1" applyAlignment="1">
      <alignment vertical="center" wrapText="1" shrinkToFit="1"/>
    </xf>
    <xf numFmtId="0" fontId="9" fillId="0" borderId="134" xfId="3" applyBorder="1" applyAlignment="1">
      <alignment vertical="center" wrapText="1" shrinkToFit="1"/>
    </xf>
    <xf numFmtId="0" fontId="9" fillId="0" borderId="126" xfId="3" applyBorder="1" applyAlignment="1">
      <alignment vertical="center" wrapText="1" shrinkToFit="1"/>
    </xf>
    <xf numFmtId="0" fontId="9" fillId="36" borderId="47" xfId="3" applyFill="1" applyBorder="1"/>
    <xf numFmtId="0" fontId="37" fillId="32" borderId="132" xfId="3" applyFont="1" applyFill="1" applyBorder="1" applyAlignment="1">
      <alignment vertical="center"/>
    </xf>
    <xf numFmtId="0" fontId="1" fillId="0" borderId="24" xfId="3" applyFont="1" applyBorder="1" applyAlignment="1">
      <alignment horizontal="center" vertical="center"/>
    </xf>
    <xf numFmtId="0" fontId="3" fillId="0" borderId="24" xfId="3" applyFont="1" applyBorder="1" applyAlignment="1">
      <alignment horizontal="center" vertical="center" wrapText="1" shrinkToFit="1"/>
    </xf>
    <xf numFmtId="0" fontId="37" fillId="32" borderId="55" xfId="3" applyFont="1" applyFill="1" applyBorder="1" applyAlignment="1">
      <alignment vertical="center"/>
    </xf>
    <xf numFmtId="0" fontId="1" fillId="0" borderId="56" xfId="3" applyFont="1" applyBorder="1" applyAlignment="1">
      <alignment horizontal="center" vertical="center"/>
    </xf>
    <xf numFmtId="0" fontId="3" fillId="0" borderId="57" xfId="3" applyFont="1" applyBorder="1" applyAlignment="1">
      <alignment vertical="center" wrapText="1" shrinkToFit="1"/>
    </xf>
    <xf numFmtId="0" fontId="65" fillId="0" borderId="47" xfId="3" applyFont="1" applyFill="1" applyBorder="1" applyAlignment="1">
      <alignment horizontal="center" vertical="center" wrapText="1"/>
    </xf>
    <xf numFmtId="0" fontId="37" fillId="36" borderId="132" xfId="3" applyFont="1" applyFill="1" applyBorder="1" applyAlignment="1">
      <alignment vertical="center"/>
    </xf>
    <xf numFmtId="0" fontId="9" fillId="0" borderId="24" xfId="3" applyFill="1" applyBorder="1" applyAlignment="1">
      <alignment horizontal="center" vertical="center"/>
    </xf>
    <xf numFmtId="0" fontId="43" fillId="0" borderId="24" xfId="3" applyFont="1" applyFill="1" applyBorder="1" applyAlignment="1">
      <alignment horizontal="center" vertical="center"/>
    </xf>
    <xf numFmtId="0" fontId="65" fillId="0" borderId="24" xfId="3" applyFont="1" applyFill="1" applyBorder="1" applyAlignment="1">
      <alignment horizontal="center" vertical="center" wrapText="1"/>
    </xf>
    <xf numFmtId="0" fontId="3" fillId="0" borderId="24" xfId="3" applyFont="1" applyBorder="1" applyAlignment="1">
      <alignment vertical="center" wrapText="1" shrinkToFit="1"/>
    </xf>
    <xf numFmtId="0" fontId="3" fillId="0" borderId="119" xfId="3" applyFont="1" applyBorder="1" applyAlignment="1">
      <alignment vertical="center" wrapText="1" shrinkToFit="1"/>
    </xf>
    <xf numFmtId="0" fontId="37" fillId="36" borderId="2" xfId="3" applyFont="1" applyFill="1" applyBorder="1" applyAlignment="1">
      <alignment vertical="center"/>
    </xf>
    <xf numFmtId="0" fontId="65" fillId="0" borderId="2" xfId="3" applyFont="1" applyFill="1" applyBorder="1" applyAlignment="1">
      <alignment vertical="center"/>
    </xf>
    <xf numFmtId="0" fontId="65" fillId="0" borderId="55" xfId="3" applyFont="1" applyFill="1" applyBorder="1" applyAlignment="1">
      <alignment vertical="center"/>
    </xf>
    <xf numFmtId="0" fontId="9" fillId="0" borderId="56" xfId="3" applyFill="1" applyBorder="1" applyAlignment="1">
      <alignment horizontal="center" vertical="center"/>
    </xf>
    <xf numFmtId="0" fontId="43" fillId="0" borderId="56" xfId="3" applyFont="1" applyFill="1" applyBorder="1" applyAlignment="1">
      <alignment horizontal="center" vertical="center"/>
    </xf>
    <xf numFmtId="0" fontId="65" fillId="0" borderId="56" xfId="3" applyFont="1" applyFill="1" applyBorder="1" applyAlignment="1">
      <alignment horizontal="center" vertical="center" wrapText="1"/>
    </xf>
    <xf numFmtId="0" fontId="3" fillId="0" borderId="56" xfId="3" applyFont="1" applyBorder="1" applyAlignment="1">
      <alignment vertical="center" wrapText="1" shrinkToFit="1"/>
    </xf>
    <xf numFmtId="0" fontId="45" fillId="0" borderId="0" xfId="3" applyFont="1" applyBorder="1" applyAlignment="1">
      <alignment horizontal="center" vertical="center"/>
    </xf>
    <xf numFmtId="0" fontId="6" fillId="0" borderId="24" xfId="3" applyFont="1" applyBorder="1" applyAlignment="1">
      <alignment horizontal="center" vertical="center" wrapText="1" shrinkToFit="1"/>
    </xf>
    <xf numFmtId="0" fontId="6" fillId="0" borderId="24" xfId="3" applyFont="1" applyBorder="1" applyAlignment="1">
      <alignment vertical="center" wrapText="1" shrinkToFit="1"/>
    </xf>
    <xf numFmtId="0" fontId="6" fillId="0" borderId="119" xfId="3" applyFont="1" applyBorder="1" applyAlignment="1">
      <alignment vertical="center" wrapText="1" shrinkToFit="1"/>
    </xf>
    <xf numFmtId="0" fontId="37" fillId="12" borderId="132" xfId="3" applyFont="1" applyFill="1" applyBorder="1" applyAlignment="1">
      <alignment vertical="center"/>
    </xf>
    <xf numFmtId="0" fontId="9" fillId="12" borderId="24" xfId="3" applyFill="1" applyBorder="1" applyAlignment="1">
      <alignment horizontal="center" vertical="center"/>
    </xf>
    <xf numFmtId="0" fontId="9" fillId="12" borderId="56" xfId="3" applyFill="1" applyBorder="1" applyAlignment="1">
      <alignment horizontal="center" vertical="center"/>
    </xf>
    <xf numFmtId="0" fontId="9" fillId="32" borderId="47" xfId="3" applyFill="1" applyBorder="1" applyAlignment="1">
      <alignment horizontal="center" vertical="center"/>
    </xf>
    <xf numFmtId="0" fontId="1" fillId="0" borderId="47" xfId="3" applyFont="1" applyBorder="1" applyAlignment="1">
      <alignment vertical="center" wrapText="1" shrinkToFit="1"/>
    </xf>
    <xf numFmtId="0" fontId="1" fillId="0" borderId="24" xfId="3" applyFont="1" applyBorder="1" applyAlignment="1">
      <alignment vertical="center" wrapText="1" shrinkToFit="1"/>
    </xf>
    <xf numFmtId="0" fontId="1" fillId="0" borderId="36" xfId="3" applyFont="1" applyBorder="1" applyAlignment="1">
      <alignment vertical="center" wrapText="1" shrinkToFit="1"/>
    </xf>
    <xf numFmtId="0" fontId="7" fillId="0" borderId="12" xfId="3" applyFont="1" applyBorder="1" applyAlignment="1">
      <alignment vertical="center" wrapText="1" shrinkToFit="1"/>
    </xf>
    <xf numFmtId="0" fontId="37" fillId="36" borderId="55" xfId="3" applyFont="1" applyFill="1" applyBorder="1" applyAlignment="1">
      <alignment vertical="center"/>
    </xf>
    <xf numFmtId="0" fontId="1" fillId="0" borderId="56" xfId="3" applyFont="1" applyBorder="1" applyAlignment="1">
      <alignment vertical="center" wrapText="1" shrinkToFit="1"/>
    </xf>
    <xf numFmtId="0" fontId="9" fillId="36" borderId="56" xfId="3" applyFill="1" applyBorder="1" applyAlignment="1">
      <alignment horizontal="center" vertical="center"/>
    </xf>
    <xf numFmtId="0" fontId="9" fillId="0" borderId="36" xfId="3" applyBorder="1" applyAlignment="1">
      <alignment horizontal="center" vertical="center" wrapText="1" shrinkToFit="1"/>
    </xf>
    <xf numFmtId="0" fontId="9" fillId="0" borderId="36" xfId="3" applyBorder="1" applyAlignment="1">
      <alignment vertical="center" wrapText="1" shrinkToFit="1"/>
    </xf>
    <xf numFmtId="0" fontId="11" fillId="9" borderId="47" xfId="0" applyFont="1" applyFill="1" applyBorder="1" applyAlignment="1">
      <alignment horizontal="center" vertical="center" textRotation="90" wrapText="1"/>
    </xf>
    <xf numFmtId="0" fontId="11" fillId="9" borderId="36" xfId="0" applyFont="1" applyFill="1" applyBorder="1" applyAlignment="1">
      <alignment vertical="center" textRotation="90" wrapText="1"/>
    </xf>
    <xf numFmtId="0" fontId="11" fillId="9" borderId="47" xfId="0" applyFont="1" applyFill="1" applyBorder="1" applyAlignment="1">
      <alignment vertical="center" textRotation="90" wrapText="1"/>
    </xf>
    <xf numFmtId="0" fontId="11" fillId="9" borderId="56" xfId="0" applyFont="1" applyFill="1" applyBorder="1" applyAlignment="1">
      <alignment vertical="center" textRotation="90" wrapText="1"/>
    </xf>
    <xf numFmtId="0" fontId="10" fillId="23" borderId="53" xfId="0" applyFont="1" applyFill="1" applyBorder="1" applyAlignment="1">
      <alignment vertical="center"/>
    </xf>
    <xf numFmtId="0" fontId="0" fillId="23" borderId="54" xfId="0" applyFill="1" applyBorder="1" applyAlignment="1">
      <alignment vertical="center"/>
    </xf>
    <xf numFmtId="0" fontId="0" fillId="23" borderId="36" xfId="0" applyFill="1" applyBorder="1" applyAlignment="1">
      <alignment vertical="center"/>
    </xf>
    <xf numFmtId="0" fontId="10" fillId="0" borderId="0" xfId="0" applyFont="1"/>
    <xf numFmtId="0" fontId="10" fillId="12" borderId="50" xfId="0" applyFont="1" applyFill="1" applyBorder="1" applyAlignment="1">
      <alignment horizontal="center"/>
    </xf>
    <xf numFmtId="0" fontId="10" fillId="12" borderId="51" xfId="0" applyFont="1" applyFill="1" applyBorder="1" applyAlignment="1">
      <alignment horizontal="center"/>
    </xf>
    <xf numFmtId="0" fontId="48" fillId="27" borderId="51" xfId="0" applyFont="1" applyFill="1" applyBorder="1" applyAlignment="1">
      <alignment horizontal="center"/>
    </xf>
    <xf numFmtId="0" fontId="48" fillId="27" borderId="52" xfId="0" applyFont="1" applyFill="1" applyBorder="1" applyAlignment="1">
      <alignment horizontal="center"/>
    </xf>
    <xf numFmtId="0" fontId="0" fillId="0" borderId="47" xfId="0" applyBorder="1" applyAlignment="1">
      <alignment horizontal="center"/>
    </xf>
    <xf numFmtId="0" fontId="0" fillId="13" borderId="52" xfId="0" applyFill="1" applyBorder="1" applyAlignment="1">
      <alignment horizontal="center"/>
    </xf>
    <xf numFmtId="0" fontId="0" fillId="9" borderId="48" xfId="0" applyFill="1" applyBorder="1" applyAlignment="1">
      <alignment horizontal="center"/>
    </xf>
    <xf numFmtId="0" fontId="0" fillId="10" borderId="29" xfId="0" applyFill="1" applyBorder="1" applyAlignment="1">
      <alignment horizontal="center"/>
    </xf>
    <xf numFmtId="0" fontId="0" fillId="9" borderId="29" xfId="0" applyFill="1" applyBorder="1" applyAlignment="1">
      <alignment horizontal="center"/>
    </xf>
    <xf numFmtId="0" fontId="0" fillId="9" borderId="52" xfId="0" applyFill="1" applyBorder="1" applyAlignment="1">
      <alignment horizontal="center"/>
    </xf>
    <xf numFmtId="0" fontId="0" fillId="27" borderId="53" xfId="0" applyFill="1" applyBorder="1" applyAlignment="1">
      <alignment horizontal="center"/>
    </xf>
    <xf numFmtId="0" fontId="0" fillId="0" borderId="50" xfId="0" applyFill="1" applyBorder="1" applyAlignment="1">
      <alignment horizontal="center"/>
    </xf>
    <xf numFmtId="0" fontId="10" fillId="27" borderId="47" xfId="0" applyFont="1" applyFill="1" applyBorder="1" applyAlignment="1"/>
    <xf numFmtId="0" fontId="0" fillId="10" borderId="48" xfId="0" applyFill="1" applyBorder="1" applyAlignment="1">
      <alignment horizontal="center"/>
    </xf>
    <xf numFmtId="0" fontId="0" fillId="0" borderId="53" xfId="0" applyBorder="1" applyAlignment="1">
      <alignment horizontal="center" vertical="center"/>
    </xf>
    <xf numFmtId="0" fontId="10" fillId="0" borderId="24" xfId="0" applyFont="1" applyBorder="1" applyAlignment="1">
      <alignment horizontal="center" vertical="center"/>
    </xf>
    <xf numFmtId="0" fontId="10" fillId="0" borderId="56" xfId="0" applyFont="1" applyBorder="1" applyAlignment="1">
      <alignment horizontal="center" vertical="center"/>
    </xf>
    <xf numFmtId="0" fontId="0" fillId="0" borderId="36" xfId="0" applyBorder="1" applyAlignment="1">
      <alignment horizontal="center" vertical="center"/>
    </xf>
    <xf numFmtId="0" fontId="87" fillId="12" borderId="37" xfId="0" applyFont="1" applyFill="1" applyBorder="1" applyAlignment="1">
      <alignment horizontal="right" textRotation="60" wrapText="1"/>
    </xf>
    <xf numFmtId="0" fontId="87" fillId="27" borderId="37" xfId="0" applyFont="1" applyFill="1" applyBorder="1" applyAlignment="1">
      <alignment horizontal="right" textRotation="60" wrapText="1"/>
    </xf>
    <xf numFmtId="0" fontId="87" fillId="12" borderId="47" xfId="0" applyFont="1" applyFill="1" applyBorder="1" applyAlignment="1">
      <alignment horizontal="right" textRotation="60" wrapText="1"/>
    </xf>
    <xf numFmtId="0" fontId="87" fillId="23" borderId="37" xfId="0" applyFont="1" applyFill="1" applyBorder="1" applyAlignment="1">
      <alignment horizontal="right" textRotation="60" wrapText="1"/>
    </xf>
    <xf numFmtId="0" fontId="87" fillId="22" borderId="37" xfId="0" applyFont="1" applyFill="1" applyBorder="1" applyAlignment="1">
      <alignment horizontal="right" textRotation="60" wrapText="1"/>
    </xf>
    <xf numFmtId="0" fontId="87" fillId="27" borderId="47" xfId="0" applyFont="1" applyFill="1" applyBorder="1" applyAlignment="1">
      <alignment horizontal="right" textRotation="60" wrapText="1"/>
    </xf>
    <xf numFmtId="0" fontId="11" fillId="27" borderId="47" xfId="0" applyFont="1" applyFill="1" applyBorder="1" applyAlignment="1">
      <alignment horizontal="right" textRotation="60" wrapText="1"/>
    </xf>
    <xf numFmtId="0" fontId="10" fillId="12" borderId="37" xfId="0" applyFont="1" applyFill="1" applyBorder="1" applyAlignment="1">
      <alignment horizontal="right" textRotation="60" wrapText="1"/>
    </xf>
    <xf numFmtId="0" fontId="10" fillId="12" borderId="47" xfId="0" applyFont="1" applyFill="1" applyBorder="1" applyAlignment="1">
      <alignment horizontal="right" textRotation="60" wrapText="1"/>
    </xf>
    <xf numFmtId="0" fontId="11" fillId="27" borderId="37" xfId="0" applyFont="1" applyFill="1" applyBorder="1" applyAlignment="1">
      <alignment horizontal="right" textRotation="60" wrapText="1"/>
    </xf>
    <xf numFmtId="0" fontId="10" fillId="27" borderId="37" xfId="0" applyFont="1" applyFill="1" applyBorder="1" applyAlignment="1">
      <alignment horizontal="right" textRotation="60" wrapText="1"/>
    </xf>
    <xf numFmtId="0" fontId="11" fillId="27" borderId="47" xfId="0" applyFont="1" applyFill="1" applyBorder="1" applyAlignment="1">
      <alignment horizontal="right" textRotation="60"/>
    </xf>
    <xf numFmtId="0" fontId="10" fillId="12" borderId="37" xfId="0" applyFont="1" applyFill="1" applyBorder="1" applyAlignment="1">
      <alignment horizontal="center" textRotation="60" wrapText="1"/>
    </xf>
    <xf numFmtId="0" fontId="87" fillId="12" borderId="37" xfId="0" applyFont="1" applyFill="1" applyBorder="1" applyAlignment="1">
      <alignment horizontal="center" textRotation="60" wrapText="1"/>
    </xf>
    <xf numFmtId="0" fontId="10" fillId="0" borderId="53" xfId="0" applyFont="1" applyBorder="1"/>
    <xf numFmtId="0" fontId="10" fillId="9" borderId="32" xfId="0" applyFont="1" applyFill="1" applyBorder="1" applyAlignment="1"/>
    <xf numFmtId="0" fontId="10" fillId="0" borderId="36" xfId="0" applyFont="1" applyBorder="1"/>
    <xf numFmtId="0" fontId="0" fillId="0" borderId="47" xfId="0" applyFont="1" applyFill="1" applyBorder="1" applyAlignment="1" applyProtection="1">
      <protection locked="0"/>
    </xf>
    <xf numFmtId="0" fontId="10" fillId="0" borderId="47" xfId="0" applyFont="1" applyFill="1" applyBorder="1" applyAlignment="1" applyProtection="1">
      <protection locked="0"/>
    </xf>
    <xf numFmtId="0" fontId="0" fillId="9" borderId="37" xfId="0" applyFont="1" applyFill="1" applyBorder="1" applyAlignment="1">
      <alignment horizontal="center" vertical="center" wrapText="1"/>
    </xf>
    <xf numFmtId="0" fontId="0" fillId="0" borderId="47" xfId="0" applyFont="1" applyFill="1" applyBorder="1" applyAlignment="1"/>
    <xf numFmtId="0" fontId="10" fillId="10" borderId="37" xfId="0" applyFont="1" applyFill="1" applyBorder="1" applyAlignment="1">
      <alignment horizontal="center" vertical="center" wrapText="1"/>
    </xf>
    <xf numFmtId="0" fontId="0" fillId="10" borderId="37" xfId="0" applyFill="1" applyBorder="1" applyAlignment="1">
      <alignment horizontal="center" vertical="center" wrapText="1"/>
    </xf>
    <xf numFmtId="0" fontId="0" fillId="10" borderId="24" xfId="0" applyFill="1" applyBorder="1" applyAlignment="1">
      <alignment horizontal="center" vertical="center" wrapText="1"/>
    </xf>
    <xf numFmtId="0" fontId="10" fillId="10" borderId="24" xfId="0" applyFont="1" applyFill="1" applyBorder="1" applyAlignment="1">
      <alignment horizontal="center" vertical="center" wrapText="1"/>
    </xf>
    <xf numFmtId="0" fontId="0" fillId="10" borderId="56" xfId="0" applyFill="1" applyBorder="1" applyAlignment="1">
      <alignment horizontal="center" vertical="center" wrapText="1"/>
    </xf>
    <xf numFmtId="0" fontId="10" fillId="10" borderId="56" xfId="0" applyFont="1" applyFill="1" applyBorder="1" applyAlignment="1">
      <alignment horizontal="center" vertical="center" wrapText="1"/>
    </xf>
    <xf numFmtId="0" fontId="0" fillId="10" borderId="36" xfId="0" applyFill="1" applyBorder="1" applyAlignment="1">
      <alignment horizontal="center" vertical="center"/>
    </xf>
    <xf numFmtId="0" fontId="0" fillId="12" borderId="47" xfId="0" applyFont="1" applyFill="1" applyBorder="1" applyAlignment="1">
      <alignment horizontal="right" textRotation="60" wrapText="1"/>
    </xf>
    <xf numFmtId="0" fontId="0" fillId="0" borderId="47" xfId="0" applyFont="1" applyFill="1" applyBorder="1"/>
    <xf numFmtId="0" fontId="0" fillId="0" borderId="47" xfId="0" applyBorder="1" applyAlignment="1">
      <alignment horizontal="center"/>
    </xf>
    <xf numFmtId="0" fontId="0" fillId="26" borderId="47" xfId="0" applyNumberFormat="1" applyFill="1" applyBorder="1" applyAlignment="1">
      <alignment horizontal="center" vertical="center"/>
    </xf>
    <xf numFmtId="0" fontId="0" fillId="0" borderId="50" xfId="0" applyFont="1" applyBorder="1" applyAlignment="1">
      <alignment vertical="center"/>
    </xf>
    <xf numFmtId="0" fontId="48" fillId="27" borderId="51" xfId="0" applyFont="1" applyFill="1" applyBorder="1" applyAlignment="1">
      <alignment horizontal="center"/>
    </xf>
    <xf numFmtId="0" fontId="48" fillId="27" borderId="52" xfId="0" applyFont="1" applyFill="1" applyBorder="1" applyAlignment="1">
      <alignment horizontal="center"/>
    </xf>
    <xf numFmtId="17" fontId="0" fillId="0" borderId="47" xfId="0" applyNumberFormat="1" applyBorder="1" applyAlignment="1">
      <alignment horizontal="center"/>
    </xf>
    <xf numFmtId="0" fontId="0" fillId="0" borderId="47" xfId="0" applyBorder="1" applyAlignment="1">
      <alignment horizontal="center"/>
    </xf>
    <xf numFmtId="0" fontId="0" fillId="12" borderId="50" xfId="0" applyFill="1" applyBorder="1" applyAlignment="1">
      <alignment horizontal="center" vertical="center" wrapText="1"/>
    </xf>
    <xf numFmtId="0" fontId="0" fillId="12" borderId="51" xfId="0" applyFill="1" applyBorder="1" applyAlignment="1">
      <alignment horizontal="center" vertical="center" wrapText="1"/>
    </xf>
    <xf numFmtId="0" fontId="0" fillId="12" borderId="52" xfId="0" applyFill="1" applyBorder="1" applyAlignment="1">
      <alignment horizontal="center" vertical="center" wrapText="1"/>
    </xf>
    <xf numFmtId="17" fontId="10" fillId="0" borderId="47" xfId="0" applyNumberFormat="1" applyFont="1" applyBorder="1" applyAlignment="1">
      <alignment horizontal="center"/>
    </xf>
    <xf numFmtId="0" fontId="0" fillId="12" borderId="48" xfId="0" applyFill="1" applyBorder="1" applyAlignment="1">
      <alignment horizontal="center"/>
    </xf>
    <xf numFmtId="0" fontId="0" fillId="12" borderId="29" xfId="0" applyFill="1" applyBorder="1" applyAlignment="1">
      <alignment horizontal="center"/>
    </xf>
    <xf numFmtId="0" fontId="0" fillId="12" borderId="32" xfId="0" applyFill="1" applyBorder="1" applyAlignment="1">
      <alignment horizontal="center"/>
    </xf>
    <xf numFmtId="0" fontId="48" fillId="27" borderId="48" xfId="0" applyFont="1" applyFill="1" applyBorder="1" applyAlignment="1">
      <alignment horizontal="center"/>
    </xf>
    <xf numFmtId="0" fontId="48" fillId="27" borderId="29" xfId="0" applyFont="1" applyFill="1" applyBorder="1" applyAlignment="1">
      <alignment horizontal="center"/>
    </xf>
    <xf numFmtId="0" fontId="48" fillId="27" borderId="32" xfId="0" applyFont="1" applyFill="1" applyBorder="1" applyAlignment="1">
      <alignment horizontal="center"/>
    </xf>
    <xf numFmtId="0" fontId="10" fillId="23" borderId="48" xfId="0" applyFont="1" applyFill="1" applyBorder="1" applyAlignment="1">
      <alignment horizontal="center" vertical="center" wrapText="1"/>
    </xf>
    <xf numFmtId="0" fontId="0" fillId="23" borderId="29" xfId="0" applyFill="1" applyBorder="1" applyAlignment="1">
      <alignment horizontal="center" vertical="center" wrapText="1"/>
    </xf>
    <xf numFmtId="0" fontId="0" fillId="23" borderId="32" xfId="0" applyFill="1" applyBorder="1" applyAlignment="1">
      <alignment horizontal="center" vertical="center" wrapText="1"/>
    </xf>
    <xf numFmtId="0" fontId="0" fillId="23" borderId="31" xfId="0" applyFill="1" applyBorder="1" applyAlignment="1">
      <alignment horizontal="center" vertical="center" wrapText="1"/>
    </xf>
    <xf numFmtId="0" fontId="0" fillId="23" borderId="0" xfId="0" applyFill="1" applyBorder="1" applyAlignment="1">
      <alignment horizontal="center" vertical="center" wrapText="1"/>
    </xf>
    <xf numFmtId="0" fontId="0" fillId="23" borderId="35" xfId="0" applyFill="1" applyBorder="1" applyAlignment="1">
      <alignment horizontal="center" vertical="center" wrapText="1"/>
    </xf>
    <xf numFmtId="0" fontId="0" fillId="23" borderId="11" xfId="0" applyFill="1" applyBorder="1" applyAlignment="1">
      <alignment horizontal="center" vertical="center" wrapText="1"/>
    </xf>
    <xf numFmtId="0" fontId="0" fillId="23" borderId="9" xfId="0" applyFill="1" applyBorder="1" applyAlignment="1">
      <alignment horizontal="center" vertical="center" wrapText="1"/>
    </xf>
    <xf numFmtId="0" fontId="0" fillId="23" borderId="49" xfId="0" applyFill="1" applyBorder="1" applyAlignment="1">
      <alignment horizontal="center" vertical="center" wrapText="1"/>
    </xf>
    <xf numFmtId="0" fontId="10" fillId="12" borderId="48" xfId="0" applyFont="1" applyFill="1" applyBorder="1" applyAlignment="1">
      <alignment horizontal="center"/>
    </xf>
    <xf numFmtId="0" fontId="10" fillId="12" borderId="29" xfId="0" applyFont="1" applyFill="1" applyBorder="1" applyAlignment="1">
      <alignment horizontal="center"/>
    </xf>
    <xf numFmtId="0" fontId="10" fillId="12" borderId="32" xfId="0" applyFont="1" applyFill="1" applyBorder="1" applyAlignment="1">
      <alignment horizontal="center"/>
    </xf>
    <xf numFmtId="0" fontId="10" fillId="12" borderId="11" xfId="0" applyFont="1" applyFill="1" applyBorder="1" applyAlignment="1">
      <alignment horizontal="center"/>
    </xf>
    <xf numFmtId="0" fontId="10" fillId="12" borderId="9" xfId="0" applyFont="1" applyFill="1" applyBorder="1" applyAlignment="1">
      <alignment horizontal="center"/>
    </xf>
    <xf numFmtId="0" fontId="10" fillId="12" borderId="49" xfId="0" applyFont="1" applyFill="1" applyBorder="1" applyAlignment="1">
      <alignment horizontal="center"/>
    </xf>
    <xf numFmtId="17" fontId="0" fillId="0" borderId="50" xfId="0" applyNumberFormat="1"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10" fillId="22" borderId="0" xfId="0" applyFont="1" applyFill="1" applyBorder="1" applyAlignment="1">
      <alignment horizontal="center"/>
    </xf>
    <xf numFmtId="0" fontId="0" fillId="12" borderId="50" xfId="0" applyFont="1" applyFill="1" applyBorder="1" applyAlignment="1">
      <alignment horizontal="center"/>
    </xf>
    <xf numFmtId="0" fontId="10" fillId="12" borderId="51" xfId="0" applyFont="1" applyFill="1" applyBorder="1" applyAlignment="1">
      <alignment horizontal="center"/>
    </xf>
    <xf numFmtId="0" fontId="10" fillId="12" borderId="52" xfId="0" applyFont="1" applyFill="1" applyBorder="1" applyAlignment="1">
      <alignment horizontal="center"/>
    </xf>
    <xf numFmtId="0" fontId="0" fillId="12" borderId="31" xfId="0" applyFill="1" applyBorder="1" applyAlignment="1">
      <alignment horizontal="center" vertical="center"/>
    </xf>
    <xf numFmtId="0" fontId="0" fillId="12" borderId="0" xfId="0" applyFill="1" applyBorder="1" applyAlignment="1">
      <alignment horizontal="center" vertical="center"/>
    </xf>
    <xf numFmtId="0" fontId="0" fillId="12" borderId="35" xfId="0" applyFill="1" applyBorder="1" applyAlignment="1">
      <alignment horizontal="center" vertical="center"/>
    </xf>
    <xf numFmtId="17" fontId="10" fillId="0" borderId="50" xfId="0" applyNumberFormat="1" applyFont="1" applyBorder="1" applyAlignment="1">
      <alignment horizontal="center"/>
    </xf>
    <xf numFmtId="17" fontId="10" fillId="0" borderId="51" xfId="0" applyNumberFormat="1" applyFont="1" applyBorder="1" applyAlignment="1">
      <alignment horizontal="center"/>
    </xf>
    <xf numFmtId="17" fontId="10" fillId="0" borderId="52" xfId="0" applyNumberFormat="1" applyFont="1" applyBorder="1" applyAlignment="1">
      <alignment horizontal="center"/>
    </xf>
    <xf numFmtId="0" fontId="48" fillId="27" borderId="11" xfId="0" applyFont="1" applyFill="1" applyBorder="1" applyAlignment="1">
      <alignment horizontal="center"/>
    </xf>
    <xf numFmtId="0" fontId="48" fillId="27" borderId="9" xfId="0" applyFont="1" applyFill="1" applyBorder="1" applyAlignment="1">
      <alignment horizontal="center"/>
    </xf>
    <xf numFmtId="0" fontId="48" fillId="27" borderId="50" xfId="0" applyFont="1" applyFill="1" applyBorder="1" applyAlignment="1">
      <alignment horizontal="center"/>
    </xf>
    <xf numFmtId="0" fontId="10" fillId="22" borderId="50" xfId="0" applyFont="1" applyFill="1" applyBorder="1" applyAlignment="1">
      <alignment horizontal="center"/>
    </xf>
    <xf numFmtId="0" fontId="10" fillId="22" borderId="51" xfId="0" applyFont="1" applyFill="1" applyBorder="1" applyAlignment="1">
      <alignment horizontal="center"/>
    </xf>
    <xf numFmtId="0" fontId="10" fillId="22" borderId="52" xfId="0" applyFont="1" applyFill="1" applyBorder="1" applyAlignment="1">
      <alignment horizontal="center"/>
    </xf>
    <xf numFmtId="0" fontId="10" fillId="12" borderId="50" xfId="0" applyFont="1" applyFill="1" applyBorder="1" applyAlignment="1">
      <alignment horizontal="center"/>
    </xf>
    <xf numFmtId="0" fontId="0" fillId="12" borderId="51" xfId="0" applyFill="1" applyBorder="1" applyAlignment="1">
      <alignment horizontal="center"/>
    </xf>
    <xf numFmtId="0" fontId="0" fillId="12" borderId="52" xfId="0" applyFill="1" applyBorder="1" applyAlignment="1">
      <alignment horizontal="center"/>
    </xf>
    <xf numFmtId="0" fontId="10" fillId="27" borderId="50" xfId="0" applyFont="1" applyFill="1" applyBorder="1" applyAlignment="1">
      <alignment horizontal="center"/>
    </xf>
    <xf numFmtId="0" fontId="10" fillId="27" borderId="51" xfId="0" applyFont="1" applyFill="1" applyBorder="1" applyAlignment="1">
      <alignment horizontal="center"/>
    </xf>
    <xf numFmtId="0" fontId="10" fillId="27" borderId="52" xfId="0" applyFont="1" applyFill="1" applyBorder="1" applyAlignment="1">
      <alignment horizontal="center"/>
    </xf>
    <xf numFmtId="0" fontId="10" fillId="9" borderId="50" xfId="0" applyFont="1" applyFill="1" applyBorder="1" applyAlignment="1">
      <alignment horizontal="center"/>
    </xf>
    <xf numFmtId="0" fontId="10" fillId="9" borderId="51" xfId="0" applyFont="1" applyFill="1" applyBorder="1" applyAlignment="1">
      <alignment horizontal="center"/>
    </xf>
    <xf numFmtId="0" fontId="10" fillId="9" borderId="52" xfId="0" applyFont="1" applyFill="1" applyBorder="1" applyAlignment="1">
      <alignment horizontal="center"/>
    </xf>
    <xf numFmtId="0" fontId="10" fillId="12" borderId="48" xfId="0" applyFont="1" applyFill="1" applyBorder="1" applyAlignment="1">
      <alignment horizontal="center" vertical="center"/>
    </xf>
    <xf numFmtId="0" fontId="10" fillId="12" borderId="29" xfId="0" applyFont="1" applyFill="1" applyBorder="1" applyAlignment="1">
      <alignment horizontal="center" vertical="center"/>
    </xf>
    <xf numFmtId="0" fontId="10" fillId="12" borderId="32" xfId="0" applyFont="1" applyFill="1" applyBorder="1" applyAlignment="1">
      <alignment horizontal="center" vertical="center"/>
    </xf>
    <xf numFmtId="0" fontId="0" fillId="12" borderId="48" xfId="0" applyFill="1" applyBorder="1" applyAlignment="1">
      <alignment horizontal="center" vertical="center"/>
    </xf>
    <xf numFmtId="0" fontId="0" fillId="12" borderId="29" xfId="0" applyFill="1" applyBorder="1" applyAlignment="1">
      <alignment horizontal="center" vertical="center"/>
    </xf>
    <xf numFmtId="0" fontId="0" fillId="12" borderId="32" xfId="0" applyFill="1" applyBorder="1" applyAlignment="1">
      <alignment horizontal="center" vertical="center"/>
    </xf>
    <xf numFmtId="0" fontId="0" fillId="12" borderId="11" xfId="0" applyFill="1" applyBorder="1" applyAlignment="1">
      <alignment horizontal="center" vertical="center"/>
    </xf>
    <xf numFmtId="0" fontId="0" fillId="12" borderId="9" xfId="0" applyFill="1" applyBorder="1" applyAlignment="1">
      <alignment horizontal="center" vertical="center"/>
    </xf>
    <xf numFmtId="0" fontId="0" fillId="12" borderId="49" xfId="0" applyFill="1" applyBorder="1" applyAlignment="1">
      <alignment horizontal="center" vertical="center"/>
    </xf>
    <xf numFmtId="0" fontId="10" fillId="12" borderId="31" xfId="0" applyFont="1" applyFill="1" applyBorder="1" applyAlignment="1">
      <alignment horizontal="center" vertical="center"/>
    </xf>
    <xf numFmtId="0" fontId="10" fillId="12" borderId="0" xfId="0" applyFont="1" applyFill="1" applyBorder="1" applyAlignment="1">
      <alignment horizontal="center" vertical="center"/>
    </xf>
    <xf numFmtId="0" fontId="10" fillId="12" borderId="35" xfId="0" applyFont="1" applyFill="1" applyBorder="1" applyAlignment="1">
      <alignment horizontal="center" vertical="center"/>
    </xf>
    <xf numFmtId="0" fontId="10" fillId="12" borderId="50" xfId="0" applyFont="1" applyFill="1" applyBorder="1" applyAlignment="1">
      <alignment horizontal="center" vertical="center"/>
    </xf>
    <xf numFmtId="0" fontId="0" fillId="12" borderId="51" xfId="0" applyFill="1" applyBorder="1" applyAlignment="1">
      <alignment horizontal="center" vertical="center"/>
    </xf>
    <xf numFmtId="0" fontId="0" fillId="12" borderId="52" xfId="0" applyFill="1" applyBorder="1" applyAlignment="1">
      <alignment horizontal="center" vertical="center"/>
    </xf>
    <xf numFmtId="0" fontId="51" fillId="14" borderId="48" xfId="0" applyFont="1" applyFill="1" applyBorder="1" applyAlignment="1">
      <alignment horizontal="center" vertical="center" textRotation="255"/>
    </xf>
    <xf numFmtId="0" fontId="51" fillId="14" borderId="31" xfId="0" applyFont="1" applyFill="1" applyBorder="1" applyAlignment="1">
      <alignment horizontal="center" vertical="center" textRotation="255"/>
    </xf>
    <xf numFmtId="0" fontId="51" fillId="14" borderId="11" xfId="0" applyFont="1" applyFill="1" applyBorder="1" applyAlignment="1">
      <alignment horizontal="center" vertical="center" textRotation="255"/>
    </xf>
    <xf numFmtId="0" fontId="51" fillId="14" borderId="32" xfId="0" applyFont="1" applyFill="1" applyBorder="1" applyAlignment="1">
      <alignment horizontal="center" vertical="center" textRotation="255"/>
    </xf>
    <xf numFmtId="0" fontId="51" fillId="14" borderId="35" xfId="0" applyFont="1" applyFill="1" applyBorder="1" applyAlignment="1">
      <alignment horizontal="center" vertical="center" textRotation="255"/>
    </xf>
    <xf numFmtId="0" fontId="51" fillId="14" borderId="49" xfId="0" applyFont="1" applyFill="1" applyBorder="1" applyAlignment="1">
      <alignment horizontal="center" vertical="center" textRotation="255"/>
    </xf>
    <xf numFmtId="0" fontId="10" fillId="22" borderId="48" xfId="0" applyFont="1" applyFill="1" applyBorder="1" applyAlignment="1">
      <alignment horizontal="center"/>
    </xf>
    <xf numFmtId="0" fontId="10" fillId="22" borderId="29" xfId="0" applyFont="1" applyFill="1" applyBorder="1" applyAlignment="1">
      <alignment horizontal="center"/>
    </xf>
    <xf numFmtId="0" fontId="10" fillId="22" borderId="32" xfId="0" applyFont="1" applyFill="1" applyBorder="1" applyAlignment="1">
      <alignment horizontal="center"/>
    </xf>
    <xf numFmtId="0" fontId="10" fillId="12" borderId="11" xfId="0" applyFont="1" applyFill="1" applyBorder="1" applyAlignment="1">
      <alignment horizontal="center" vertical="center"/>
    </xf>
    <xf numFmtId="0" fontId="10" fillId="12" borderId="9" xfId="0" applyFont="1" applyFill="1" applyBorder="1" applyAlignment="1">
      <alignment horizontal="center" vertical="center"/>
    </xf>
    <xf numFmtId="0" fontId="10" fillId="12" borderId="49" xfId="0" applyFont="1" applyFill="1" applyBorder="1" applyAlignment="1">
      <alignment horizontal="center" vertical="center"/>
    </xf>
    <xf numFmtId="0" fontId="48" fillId="0" borderId="50" xfId="0" applyFont="1" applyFill="1" applyBorder="1" applyAlignment="1">
      <alignment horizontal="center"/>
    </xf>
    <xf numFmtId="0" fontId="48" fillId="0" borderId="51" xfId="0" applyFont="1" applyFill="1" applyBorder="1" applyAlignment="1">
      <alignment horizontal="center"/>
    </xf>
    <xf numFmtId="0" fontId="48" fillId="0" borderId="52" xfId="0" applyFont="1" applyFill="1" applyBorder="1" applyAlignment="1">
      <alignment horizontal="center"/>
    </xf>
    <xf numFmtId="0" fontId="10" fillId="23" borderId="31" xfId="0" applyFont="1" applyFill="1" applyBorder="1" applyAlignment="1">
      <alignment horizontal="center"/>
    </xf>
    <xf numFmtId="0" fontId="10" fillId="23" borderId="0" xfId="0" applyFont="1" applyFill="1" applyBorder="1" applyAlignment="1">
      <alignment horizontal="center"/>
    </xf>
    <xf numFmtId="0" fontId="10" fillId="23" borderId="35" xfId="0" applyFont="1" applyFill="1" applyBorder="1" applyAlignment="1">
      <alignment horizontal="center"/>
    </xf>
    <xf numFmtId="0" fontId="0" fillId="22" borderId="50" xfId="0" applyFill="1" applyBorder="1" applyAlignment="1">
      <alignment horizontal="center"/>
    </xf>
    <xf numFmtId="0" fontId="0" fillId="22" borderId="51" xfId="0" applyFill="1" applyBorder="1" applyAlignment="1">
      <alignment horizontal="center"/>
    </xf>
    <xf numFmtId="0" fontId="0" fillId="22" borderId="52" xfId="0" applyFill="1" applyBorder="1" applyAlignment="1">
      <alignment horizontal="center"/>
    </xf>
    <xf numFmtId="0" fontId="10" fillId="12" borderId="47" xfId="0" applyFont="1" applyFill="1" applyBorder="1" applyAlignment="1" applyProtection="1">
      <alignment horizontal="center" vertical="center"/>
      <protection locked="0"/>
    </xf>
    <xf numFmtId="0" fontId="0" fillId="12" borderId="47" xfId="0" applyFont="1" applyFill="1" applyBorder="1" applyAlignment="1" applyProtection="1">
      <alignment horizontal="center" vertical="center"/>
      <protection locked="0"/>
    </xf>
    <xf numFmtId="0" fontId="10" fillId="23" borderId="48" xfId="0" applyFont="1" applyFill="1" applyBorder="1" applyAlignment="1">
      <alignment horizontal="center"/>
    </xf>
    <xf numFmtId="0" fontId="10" fillId="23" borderId="29" xfId="0" applyFont="1" applyFill="1" applyBorder="1" applyAlignment="1">
      <alignment horizontal="center"/>
    </xf>
    <xf numFmtId="0" fontId="10" fillId="23" borderId="32" xfId="0" applyFont="1" applyFill="1" applyBorder="1" applyAlignment="1">
      <alignment horizontal="center"/>
    </xf>
    <xf numFmtId="0" fontId="10" fillId="22" borderId="31" xfId="0" applyFont="1" applyFill="1" applyBorder="1" applyAlignment="1">
      <alignment horizontal="center"/>
    </xf>
    <xf numFmtId="0" fontId="10" fillId="22" borderId="35" xfId="0" applyFont="1" applyFill="1" applyBorder="1" applyAlignment="1">
      <alignment horizontal="center"/>
    </xf>
    <xf numFmtId="0" fontId="10" fillId="22" borderId="11" xfId="0" applyFont="1" applyFill="1" applyBorder="1" applyAlignment="1">
      <alignment horizontal="center"/>
    </xf>
    <xf numFmtId="0" fontId="10" fillId="22" borderId="9" xfId="0" applyFont="1" applyFill="1" applyBorder="1" applyAlignment="1">
      <alignment horizontal="center"/>
    </xf>
    <xf numFmtId="0" fontId="10" fillId="22" borderId="49" xfId="0" applyFont="1" applyFill="1" applyBorder="1" applyAlignment="1">
      <alignment horizontal="center"/>
    </xf>
    <xf numFmtId="0" fontId="39"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0" xfId="0" applyFont="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49" fontId="40" fillId="0" borderId="89" xfId="0" applyNumberFormat="1" applyFont="1" applyBorder="1" applyAlignment="1">
      <alignment horizontal="left" vertical="top" wrapText="1"/>
    </xf>
    <xf numFmtId="49" fontId="40" fillId="0" borderId="46" xfId="0" applyNumberFormat="1" applyFont="1" applyBorder="1" applyAlignment="1">
      <alignment horizontal="left" vertical="top" wrapText="1"/>
    </xf>
    <xf numFmtId="49" fontId="40" fillId="0" borderId="90" xfId="0" applyNumberFormat="1" applyFont="1" applyBorder="1" applyAlignment="1">
      <alignment horizontal="left" vertical="top" wrapText="1"/>
    </xf>
    <xf numFmtId="49" fontId="40" fillId="0" borderId="91" xfId="0" applyNumberFormat="1" applyFont="1" applyBorder="1" applyAlignment="1">
      <alignment horizontal="left" vertical="top" wrapText="1"/>
    </xf>
    <xf numFmtId="49" fontId="40" fillId="0" borderId="0" xfId="0" applyNumberFormat="1" applyFont="1" applyBorder="1" applyAlignment="1">
      <alignment horizontal="left" vertical="top" wrapText="1"/>
    </xf>
    <xf numFmtId="49" fontId="40" fillId="0" borderId="92" xfId="0" applyNumberFormat="1" applyFont="1" applyBorder="1" applyAlignment="1">
      <alignment horizontal="left" vertical="top" wrapText="1"/>
    </xf>
    <xf numFmtId="49" fontId="40" fillId="0" borderId="93" xfId="0" applyNumberFormat="1" applyFont="1" applyBorder="1" applyAlignment="1">
      <alignment horizontal="left" vertical="top" wrapText="1"/>
    </xf>
    <xf numFmtId="49" fontId="40" fillId="0" borderId="94" xfId="0" applyNumberFormat="1" applyFont="1" applyBorder="1" applyAlignment="1">
      <alignment horizontal="left" vertical="top" wrapText="1"/>
    </xf>
    <xf numFmtId="49" fontId="40" fillId="0" borderId="95" xfId="0" applyNumberFormat="1" applyFont="1" applyBorder="1" applyAlignment="1">
      <alignment horizontal="left" vertical="top" wrapText="1"/>
    </xf>
    <xf numFmtId="0" fontId="61" fillId="0" borderId="0" xfId="0" applyFont="1" applyBorder="1" applyAlignment="1">
      <alignment horizontal="center"/>
    </xf>
    <xf numFmtId="0" fontId="62" fillId="0" borderId="50" xfId="0" applyFont="1" applyBorder="1" applyAlignment="1">
      <alignment horizontal="center" vertical="center"/>
    </xf>
    <xf numFmtId="0" fontId="62" fillId="0" borderId="51" xfId="0" applyFont="1" applyBorder="1" applyAlignment="1">
      <alignment horizontal="center" vertical="center"/>
    </xf>
    <xf numFmtId="0" fontId="62" fillId="0" borderId="52" xfId="0" applyFont="1" applyBorder="1" applyAlignment="1">
      <alignment horizontal="center" vertical="center"/>
    </xf>
    <xf numFmtId="0" fontId="0" fillId="0" borderId="50" xfId="0" applyBorder="1" applyAlignment="1">
      <alignment horizontal="center" textRotation="90"/>
    </xf>
    <xf numFmtId="0" fontId="0" fillId="0" borderId="51" xfId="0" applyBorder="1" applyAlignment="1">
      <alignment horizontal="center" textRotation="90"/>
    </xf>
    <xf numFmtId="0" fontId="0" fillId="0" borderId="52" xfId="0" applyBorder="1" applyAlignment="1">
      <alignment horizontal="center" textRotation="90"/>
    </xf>
    <xf numFmtId="0" fontId="8" fillId="0" borderId="31" xfId="3" applyFont="1" applyBorder="1" applyAlignment="1">
      <alignment horizontal="left" vertical="center" wrapText="1" shrinkToFit="1"/>
    </xf>
    <xf numFmtId="0" fontId="8" fillId="0" borderId="0" xfId="3" applyFont="1" applyBorder="1" applyAlignment="1">
      <alignment horizontal="left" vertical="center" wrapText="1" shrinkToFit="1"/>
    </xf>
    <xf numFmtId="0" fontId="3" fillId="0" borderId="31" xfId="3" applyFont="1" applyBorder="1" applyAlignment="1">
      <alignment horizontal="left" vertical="center" wrapText="1"/>
    </xf>
    <xf numFmtId="0" fontId="3" fillId="0" borderId="0" xfId="3" applyFont="1" applyBorder="1" applyAlignment="1">
      <alignment horizontal="left" vertical="center" wrapText="1"/>
    </xf>
    <xf numFmtId="0" fontId="8" fillId="0" borderId="31" xfId="3" applyFont="1" applyBorder="1" applyAlignment="1">
      <alignment horizontal="left" vertical="center" wrapText="1"/>
    </xf>
    <xf numFmtId="0" fontId="8" fillId="0" borderId="0" xfId="3" applyFont="1" applyBorder="1" applyAlignment="1">
      <alignment horizontal="left" vertical="center" wrapText="1"/>
    </xf>
    <xf numFmtId="0" fontId="45" fillId="0" borderId="37" xfId="3" applyFont="1" applyBorder="1" applyAlignment="1">
      <alignment horizontal="center"/>
    </xf>
    <xf numFmtId="0" fontId="45" fillId="0" borderId="47" xfId="3" applyFont="1" applyBorder="1" applyAlignment="1">
      <alignment horizontal="center"/>
    </xf>
    <xf numFmtId="0" fontId="46" fillId="0" borderId="37" xfId="3" applyFont="1" applyBorder="1" applyAlignment="1">
      <alignment horizontal="center" vertical="center"/>
    </xf>
    <xf numFmtId="0" fontId="46" fillId="0" borderId="47" xfId="3" applyFont="1" applyBorder="1" applyAlignment="1">
      <alignment horizontal="center" vertical="center"/>
    </xf>
    <xf numFmtId="0" fontId="65" fillId="28" borderId="24" xfId="3" applyFont="1" applyFill="1" applyBorder="1" applyAlignment="1">
      <alignment horizontal="center" vertical="center" wrapText="1"/>
    </xf>
    <xf numFmtId="0" fontId="65" fillId="28" borderId="56" xfId="3" applyFont="1" applyFill="1" applyBorder="1" applyAlignment="1">
      <alignment horizontal="center" vertical="center" wrapText="1"/>
    </xf>
    <xf numFmtId="0" fontId="65" fillId="22" borderId="82" xfId="3" applyFont="1" applyFill="1" applyBorder="1" applyAlignment="1">
      <alignment horizontal="center" vertical="center" wrapText="1"/>
    </xf>
    <xf numFmtId="0" fontId="65" fillId="22" borderId="54" xfId="3" applyFont="1" applyFill="1" applyBorder="1" applyAlignment="1">
      <alignment horizontal="center" vertical="center" wrapText="1"/>
    </xf>
    <xf numFmtId="0" fontId="65" fillId="22" borderId="88" xfId="3" applyFont="1" applyFill="1" applyBorder="1" applyAlignment="1">
      <alignment horizontal="center" vertical="center" wrapText="1"/>
    </xf>
    <xf numFmtId="0" fontId="65" fillId="27" borderId="82" xfId="3" applyFont="1" applyFill="1" applyBorder="1" applyAlignment="1">
      <alignment horizontal="center" vertical="center" wrapText="1"/>
    </xf>
    <xf numFmtId="0" fontId="65" fillId="27" borderId="54" xfId="3" applyFont="1" applyFill="1" applyBorder="1" applyAlignment="1">
      <alignment horizontal="center" vertical="center" wrapText="1"/>
    </xf>
    <xf numFmtId="0" fontId="65" fillId="27" borderId="88" xfId="3" applyFont="1" applyFill="1" applyBorder="1" applyAlignment="1">
      <alignment horizontal="center" vertical="center" wrapText="1"/>
    </xf>
    <xf numFmtId="0" fontId="9" fillId="0" borderId="37" xfId="3" applyBorder="1" applyAlignment="1">
      <alignment horizontal="center"/>
    </xf>
    <xf numFmtId="0" fontId="9" fillId="0" borderId="47" xfId="3" applyBorder="1" applyAlignment="1">
      <alignment horizontal="center"/>
    </xf>
    <xf numFmtId="0" fontId="9" fillId="13" borderId="0" xfId="3" applyFill="1" applyAlignment="1">
      <alignment horizontal="center"/>
    </xf>
    <xf numFmtId="0" fontId="1" fillId="0" borderId="50" xfId="3" applyFont="1" applyBorder="1" applyAlignment="1">
      <alignment horizontal="center"/>
    </xf>
    <xf numFmtId="0" fontId="9" fillId="0" borderId="51" xfId="3" applyBorder="1" applyAlignment="1">
      <alignment horizontal="center"/>
    </xf>
    <xf numFmtId="0" fontId="9" fillId="0" borderId="52" xfId="3" applyBorder="1" applyAlignment="1">
      <alignment horizontal="center"/>
    </xf>
    <xf numFmtId="0" fontId="10" fillId="24" borderId="36" xfId="0" applyFont="1" applyFill="1" applyBorder="1" applyAlignment="1">
      <alignment horizontal="center" vertical="center"/>
    </xf>
    <xf numFmtId="0" fontId="0" fillId="24" borderId="56" xfId="0" applyFill="1" applyBorder="1" applyAlignment="1">
      <alignment horizontal="center" vertical="center"/>
    </xf>
    <xf numFmtId="0" fontId="0" fillId="24" borderId="47" xfId="0" applyFill="1" applyBorder="1" applyAlignment="1">
      <alignment horizontal="center" vertical="center"/>
    </xf>
    <xf numFmtId="0" fontId="0" fillId="24" borderId="53" xfId="0" applyFill="1" applyBorder="1" applyAlignment="1">
      <alignment horizontal="center" vertical="center"/>
    </xf>
    <xf numFmtId="0" fontId="54" fillId="24" borderId="13" xfId="0" applyFont="1" applyFill="1" applyBorder="1" applyAlignment="1">
      <alignment horizontal="center" textRotation="255"/>
    </xf>
    <xf numFmtId="0" fontId="54" fillId="24" borderId="2" xfId="0" applyFont="1" applyFill="1" applyBorder="1" applyAlignment="1">
      <alignment horizontal="center" textRotation="255"/>
    </xf>
    <xf numFmtId="0" fontId="54" fillId="24" borderId="55" xfId="0" applyFont="1" applyFill="1" applyBorder="1" applyAlignment="1">
      <alignment horizontal="center" textRotation="255"/>
    </xf>
    <xf numFmtId="0" fontId="10" fillId="0" borderId="0" xfId="0" applyFont="1" applyFill="1" applyAlignment="1">
      <alignment horizontal="center"/>
    </xf>
    <xf numFmtId="0" fontId="61" fillId="0" borderId="9" xfId="0" applyFont="1" applyBorder="1" applyAlignment="1">
      <alignment horizontal="center"/>
    </xf>
    <xf numFmtId="0" fontId="52" fillId="0" borderId="75" xfId="0" applyFont="1" applyBorder="1" applyAlignment="1">
      <alignment horizontal="center"/>
    </xf>
    <xf numFmtId="0" fontId="52" fillId="0" borderId="76" xfId="0" applyFont="1" applyBorder="1" applyAlignment="1">
      <alignment horizontal="center"/>
    </xf>
    <xf numFmtId="0" fontId="52" fillId="0" borderId="77" xfId="0" applyFont="1" applyBorder="1" applyAlignment="1">
      <alignment horizontal="center"/>
    </xf>
    <xf numFmtId="0" fontId="10" fillId="21" borderId="82" xfId="0" applyFont="1" applyFill="1" applyBorder="1" applyAlignment="1">
      <alignment horizontal="center" vertical="center"/>
    </xf>
    <xf numFmtId="0" fontId="0" fillId="21" borderId="54" xfId="0" applyFill="1" applyBorder="1" applyAlignment="1">
      <alignment horizontal="center" vertical="center"/>
    </xf>
    <xf numFmtId="0" fontId="10" fillId="21" borderId="67" xfId="0" applyFont="1" applyFill="1" applyBorder="1" applyAlignment="1">
      <alignment horizontal="center" vertical="center"/>
    </xf>
    <xf numFmtId="0" fontId="10" fillId="21" borderId="54" xfId="0" applyFont="1" applyFill="1" applyBorder="1" applyAlignment="1">
      <alignment horizontal="center" vertical="center"/>
    </xf>
    <xf numFmtId="0" fontId="0" fillId="21" borderId="68" xfId="0" applyFill="1" applyBorder="1" applyAlignment="1">
      <alignment horizontal="center" vertical="center"/>
    </xf>
    <xf numFmtId="0" fontId="0" fillId="21" borderId="47" xfId="0" applyFill="1" applyBorder="1" applyAlignment="1">
      <alignment horizontal="center" vertical="center"/>
    </xf>
    <xf numFmtId="0" fontId="54" fillId="21" borderId="118" xfId="0" applyFont="1" applyFill="1" applyBorder="1" applyAlignment="1">
      <alignment horizontal="center" vertical="center" textRotation="255"/>
    </xf>
    <xf numFmtId="0" fontId="54" fillId="21" borderId="120" xfId="0" applyFont="1" applyFill="1" applyBorder="1" applyAlignment="1">
      <alignment horizontal="center" vertical="center" textRotation="255"/>
    </xf>
    <xf numFmtId="0" fontId="54" fillId="21" borderId="125" xfId="0" applyFont="1" applyFill="1" applyBorder="1" applyAlignment="1">
      <alignment horizontal="center" vertical="center" textRotation="255"/>
    </xf>
    <xf numFmtId="0" fontId="0" fillId="0" borderId="54" xfId="0" applyFill="1" applyBorder="1" applyAlignment="1">
      <alignment horizontal="center" vertical="center" wrapText="1"/>
    </xf>
    <xf numFmtId="0" fontId="0" fillId="0" borderId="88" xfId="0" applyFill="1" applyBorder="1" applyAlignment="1">
      <alignment horizontal="center" vertical="center" wrapText="1"/>
    </xf>
    <xf numFmtId="17" fontId="52" fillId="0" borderId="47" xfId="0" applyNumberFormat="1" applyFont="1" applyBorder="1" applyAlignment="1">
      <alignment horizontal="center" vertical="center"/>
    </xf>
    <xf numFmtId="0" fontId="52" fillId="0" borderId="47" xfId="0" applyFont="1" applyBorder="1" applyAlignment="1">
      <alignment horizontal="center" vertical="center"/>
    </xf>
    <xf numFmtId="0" fontId="52" fillId="0" borderId="50" xfId="0" applyFont="1" applyBorder="1" applyAlignment="1">
      <alignment horizontal="center" vertical="center"/>
    </xf>
    <xf numFmtId="0" fontId="10" fillId="17" borderId="48" xfId="0" applyFont="1" applyFill="1" applyBorder="1" applyAlignment="1">
      <alignment horizontal="center" vertical="center" wrapText="1"/>
    </xf>
    <xf numFmtId="0" fontId="10" fillId="17" borderId="29" xfId="0" applyFont="1" applyFill="1" applyBorder="1" applyAlignment="1">
      <alignment horizontal="center" vertical="center" wrapText="1"/>
    </xf>
    <xf numFmtId="0" fontId="10" fillId="17" borderId="32"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9"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10" fillId="17" borderId="31" xfId="0" applyFont="1" applyFill="1" applyBorder="1" applyAlignment="1">
      <alignment horizontal="center" vertical="center" wrapText="1"/>
    </xf>
    <xf numFmtId="0" fontId="10" fillId="17" borderId="0" xfId="0" applyFont="1" applyFill="1" applyBorder="1" applyAlignment="1">
      <alignment horizontal="center" vertical="center" wrapText="1"/>
    </xf>
    <xf numFmtId="0" fontId="10" fillId="17" borderId="35" xfId="0" applyFont="1" applyFill="1" applyBorder="1" applyAlignment="1">
      <alignment horizontal="center" vertical="center" wrapText="1"/>
    </xf>
    <xf numFmtId="0" fontId="0" fillId="12" borderId="102" xfId="0" applyFill="1" applyBorder="1" applyAlignment="1">
      <alignment horizontal="center"/>
    </xf>
    <xf numFmtId="0" fontId="10" fillId="18" borderId="50" xfId="0" applyFont="1" applyFill="1" applyBorder="1" applyAlignment="1">
      <alignment horizontal="center"/>
    </xf>
    <xf numFmtId="0" fontId="10" fillId="18" borderId="51" xfId="0" applyFont="1" applyFill="1" applyBorder="1" applyAlignment="1">
      <alignment horizontal="center"/>
    </xf>
    <xf numFmtId="0" fontId="10" fillId="18" borderId="52" xfId="0" applyFont="1" applyFill="1" applyBorder="1" applyAlignment="1">
      <alignment horizontal="center"/>
    </xf>
    <xf numFmtId="17" fontId="52" fillId="0" borderId="96" xfId="0" applyNumberFormat="1" applyFont="1" applyBorder="1" applyAlignment="1">
      <alignment horizontal="center" vertical="center"/>
    </xf>
    <xf numFmtId="17" fontId="52" fillId="0" borderId="97" xfId="0" applyNumberFormat="1" applyFont="1" applyBorder="1" applyAlignment="1">
      <alignment horizontal="center" vertical="center"/>
    </xf>
    <xf numFmtId="17" fontId="52" fillId="0" borderId="98" xfId="0" applyNumberFormat="1" applyFont="1" applyBorder="1" applyAlignment="1">
      <alignment horizontal="center" vertical="center"/>
    </xf>
    <xf numFmtId="17" fontId="52" fillId="0" borderId="60" xfId="0" applyNumberFormat="1"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10" fillId="17" borderId="50" xfId="0" applyFont="1" applyFill="1" applyBorder="1" applyAlignment="1">
      <alignment horizontal="center"/>
    </xf>
    <xf numFmtId="0" fontId="0" fillId="17" borderId="51" xfId="0" applyFill="1" applyBorder="1" applyAlignment="1">
      <alignment horizontal="center"/>
    </xf>
    <xf numFmtId="0" fontId="0" fillId="17" borderId="52" xfId="0" applyFill="1" applyBorder="1" applyAlignment="1">
      <alignment horizontal="center"/>
    </xf>
    <xf numFmtId="0" fontId="36" fillId="19" borderId="50" xfId="0" applyFont="1" applyFill="1" applyBorder="1" applyAlignment="1">
      <alignment horizontal="center"/>
    </xf>
    <xf numFmtId="0" fontId="36" fillId="19" borderId="52" xfId="0" applyFont="1" applyFill="1" applyBorder="1" applyAlignment="1">
      <alignment horizontal="center"/>
    </xf>
    <xf numFmtId="0" fontId="10" fillId="17" borderId="51" xfId="0" applyFont="1" applyFill="1" applyBorder="1" applyAlignment="1">
      <alignment horizontal="center"/>
    </xf>
    <xf numFmtId="0" fontId="0" fillId="12" borderId="50" xfId="0" applyFill="1" applyBorder="1" applyAlignment="1">
      <alignment horizontal="center"/>
    </xf>
    <xf numFmtId="0" fontId="10" fillId="21" borderId="50" xfId="0" applyFont="1" applyFill="1" applyBorder="1" applyAlignment="1">
      <alignment horizontal="center"/>
    </xf>
    <xf numFmtId="0" fontId="10" fillId="21" borderId="51" xfId="0" applyFont="1" applyFill="1" applyBorder="1" applyAlignment="1">
      <alignment horizontal="center"/>
    </xf>
    <xf numFmtId="0" fontId="10" fillId="21" borderId="52" xfId="0" applyFont="1" applyFill="1" applyBorder="1" applyAlignment="1">
      <alignment horizontal="center"/>
    </xf>
    <xf numFmtId="0" fontId="10" fillId="17" borderId="52" xfId="0" applyFont="1" applyFill="1" applyBorder="1" applyAlignment="1">
      <alignment horizontal="center"/>
    </xf>
    <xf numFmtId="0" fontId="10" fillId="18" borderId="103" xfId="0" applyFont="1" applyFill="1" applyBorder="1" applyAlignment="1">
      <alignment horizontal="center"/>
    </xf>
    <xf numFmtId="0" fontId="10" fillId="18" borderId="104" xfId="0" applyFont="1" applyFill="1" applyBorder="1" applyAlignment="1">
      <alignment horizontal="center"/>
    </xf>
    <xf numFmtId="0" fontId="10" fillId="18" borderId="105" xfId="0" applyFont="1" applyFill="1" applyBorder="1" applyAlignment="1">
      <alignment horizontal="center"/>
    </xf>
    <xf numFmtId="17" fontId="52" fillId="0" borderId="107" xfId="0" applyNumberFormat="1" applyFont="1" applyBorder="1" applyAlignment="1">
      <alignment horizontal="center" vertical="center"/>
    </xf>
    <xf numFmtId="0" fontId="52" fillId="0" borderId="97" xfId="0" applyFont="1" applyBorder="1" applyAlignment="1">
      <alignment horizontal="center" vertical="center"/>
    </xf>
    <xf numFmtId="0" fontId="52" fillId="0" borderId="98" xfId="0" applyFont="1" applyBorder="1" applyAlignment="1">
      <alignment horizontal="center" vertical="center"/>
    </xf>
    <xf numFmtId="0" fontId="0" fillId="18" borderId="51" xfId="0" applyFill="1" applyBorder="1" applyAlignment="1">
      <alignment horizontal="center"/>
    </xf>
    <xf numFmtId="0" fontId="0" fillId="18" borderId="52" xfId="0" applyFill="1" applyBorder="1" applyAlignment="1">
      <alignment horizontal="center"/>
    </xf>
    <xf numFmtId="0" fontId="10" fillId="21" borderId="103" xfId="0" applyFont="1" applyFill="1" applyBorder="1" applyAlignment="1">
      <alignment horizontal="center"/>
    </xf>
    <xf numFmtId="0" fontId="10" fillId="21" borderId="104" xfId="0" applyFont="1" applyFill="1" applyBorder="1" applyAlignment="1">
      <alignment horizontal="center"/>
    </xf>
    <xf numFmtId="0" fontId="10" fillId="21" borderId="105" xfId="0" applyFont="1" applyFill="1" applyBorder="1" applyAlignment="1">
      <alignment horizontal="center"/>
    </xf>
    <xf numFmtId="0" fontId="10" fillId="17" borderId="103" xfId="0" applyFont="1" applyFill="1" applyBorder="1" applyAlignment="1">
      <alignment horizontal="center"/>
    </xf>
    <xf numFmtId="0" fontId="10" fillId="17" borderId="104" xfId="0" applyFont="1" applyFill="1" applyBorder="1" applyAlignment="1">
      <alignment horizontal="center"/>
    </xf>
    <xf numFmtId="0" fontId="10" fillId="17" borderId="105" xfId="0" applyFont="1" applyFill="1" applyBorder="1" applyAlignment="1">
      <alignment horizontal="center"/>
    </xf>
    <xf numFmtId="0" fontId="10" fillId="18" borderId="48" xfId="0" applyFont="1" applyFill="1" applyBorder="1" applyAlignment="1">
      <alignment horizontal="center" vertical="center"/>
    </xf>
    <xf numFmtId="0" fontId="0" fillId="18" borderId="29" xfId="0" applyFill="1" applyBorder="1" applyAlignment="1">
      <alignment horizontal="center" vertical="center"/>
    </xf>
    <xf numFmtId="0" fontId="0" fillId="18" borderId="32" xfId="0" applyFill="1" applyBorder="1" applyAlignment="1">
      <alignment horizontal="center" vertical="center"/>
    </xf>
    <xf numFmtId="0" fontId="0" fillId="18" borderId="31" xfId="0" applyFill="1" applyBorder="1" applyAlignment="1">
      <alignment horizontal="center" vertical="center"/>
    </xf>
    <xf numFmtId="0" fontId="0" fillId="18" borderId="0" xfId="0" applyFill="1" applyBorder="1" applyAlignment="1">
      <alignment horizontal="center" vertical="center"/>
    </xf>
    <xf numFmtId="0" fontId="0" fillId="18" borderId="35" xfId="0" applyFill="1" applyBorder="1" applyAlignment="1">
      <alignment horizontal="center" vertical="center"/>
    </xf>
    <xf numFmtId="0" fontId="0" fillId="18" borderId="110" xfId="0" applyFill="1" applyBorder="1" applyAlignment="1">
      <alignment horizontal="center" vertical="center"/>
    </xf>
    <xf numFmtId="0" fontId="0" fillId="18" borderId="111" xfId="0" applyFill="1" applyBorder="1" applyAlignment="1">
      <alignment horizontal="center" vertical="center"/>
    </xf>
    <xf numFmtId="0" fontId="0" fillId="18" borderId="112" xfId="0" applyFill="1" applyBorder="1" applyAlignment="1">
      <alignment horizontal="center" vertical="center"/>
    </xf>
    <xf numFmtId="0" fontId="10" fillId="0" borderId="48" xfId="0" applyFont="1" applyBorder="1" applyAlignment="1">
      <alignment horizontal="center" vertical="center" wrapText="1"/>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0" xfId="0" applyBorder="1" applyAlignment="1">
      <alignment horizontal="center" vertical="center" wrapText="1"/>
    </xf>
    <xf numFmtId="0" fontId="0" fillId="0" borderId="35" xfId="0" applyBorder="1" applyAlignment="1">
      <alignment horizontal="center" vertical="center" wrapText="1"/>
    </xf>
    <xf numFmtId="0" fontId="0" fillId="0" borderId="110"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10" fillId="21" borderId="48" xfId="0" applyFont="1" applyFill="1" applyBorder="1" applyAlignment="1">
      <alignment horizontal="center" textRotation="255"/>
    </xf>
    <xf numFmtId="0" fontId="0" fillId="21" borderId="108" xfId="0" applyFill="1" applyBorder="1" applyAlignment="1">
      <alignment horizontal="center" textRotation="255"/>
    </xf>
    <xf numFmtId="0" fontId="0" fillId="21" borderId="31" xfId="0" applyFill="1" applyBorder="1" applyAlignment="1">
      <alignment horizontal="center" textRotation="255"/>
    </xf>
    <xf numFmtId="0" fontId="0" fillId="21" borderId="109" xfId="0" applyFill="1" applyBorder="1" applyAlignment="1">
      <alignment horizontal="center" textRotation="255"/>
    </xf>
    <xf numFmtId="0" fontId="0" fillId="21" borderId="110" xfId="0" applyFill="1" applyBorder="1" applyAlignment="1">
      <alignment horizontal="center" textRotation="255"/>
    </xf>
    <xf numFmtId="0" fontId="0" fillId="21" borderId="113" xfId="0" applyFill="1" applyBorder="1" applyAlignment="1">
      <alignment horizontal="center" textRotation="255"/>
    </xf>
    <xf numFmtId="0" fontId="15" fillId="21" borderId="50" xfId="0" applyFont="1" applyFill="1" applyBorder="1" applyAlignment="1">
      <alignment horizontal="center"/>
    </xf>
    <xf numFmtId="0" fontId="15" fillId="21" borderId="51" xfId="0" applyFont="1" applyFill="1" applyBorder="1" applyAlignment="1">
      <alignment horizontal="center"/>
    </xf>
    <xf numFmtId="0" fontId="15" fillId="21" borderId="52" xfId="0" applyFont="1" applyFill="1" applyBorder="1" applyAlignment="1">
      <alignment horizontal="center"/>
    </xf>
    <xf numFmtId="0" fontId="15" fillId="21" borderId="103" xfId="0" applyFont="1" applyFill="1" applyBorder="1" applyAlignment="1">
      <alignment horizontal="center"/>
    </xf>
    <xf numFmtId="0" fontId="15" fillId="21" borderId="104" xfId="0" applyFont="1" applyFill="1" applyBorder="1" applyAlignment="1">
      <alignment horizontal="center"/>
    </xf>
    <xf numFmtId="0" fontId="15" fillId="21" borderId="105" xfId="0" applyFont="1" applyFill="1" applyBorder="1" applyAlignment="1">
      <alignment horizontal="center"/>
    </xf>
    <xf numFmtId="0" fontId="48" fillId="20" borderId="50" xfId="0" applyFont="1" applyFill="1" applyBorder="1" applyAlignment="1">
      <alignment horizontal="center"/>
    </xf>
    <xf numFmtId="0" fontId="48" fillId="20" borderId="51" xfId="0" applyFont="1" applyFill="1" applyBorder="1" applyAlignment="1">
      <alignment horizontal="center"/>
    </xf>
    <xf numFmtId="0" fontId="48" fillId="20" borderId="52" xfId="0" applyFont="1" applyFill="1" applyBorder="1" applyAlignment="1">
      <alignment horizontal="center"/>
    </xf>
    <xf numFmtId="0" fontId="15" fillId="12" borderId="50" xfId="0" applyFont="1" applyFill="1" applyBorder="1" applyAlignment="1">
      <alignment horizontal="center"/>
    </xf>
    <xf numFmtId="0" fontId="15" fillId="12" borderId="51" xfId="0" applyFont="1" applyFill="1" applyBorder="1" applyAlignment="1">
      <alignment horizontal="center"/>
    </xf>
    <xf numFmtId="0" fontId="15" fillId="12" borderId="52" xfId="0" applyFont="1" applyFill="1" applyBorder="1" applyAlignment="1">
      <alignment horizontal="center"/>
    </xf>
    <xf numFmtId="0" fontId="0" fillId="18" borderId="50" xfId="0" applyFill="1" applyBorder="1" applyAlignment="1">
      <alignment horizontal="center"/>
    </xf>
    <xf numFmtId="0" fontId="0" fillId="21" borderId="29" xfId="0" applyFill="1" applyBorder="1" applyAlignment="1">
      <alignment horizontal="center" textRotation="255"/>
    </xf>
    <xf numFmtId="0" fontId="0" fillId="21" borderId="32" xfId="0" applyFill="1" applyBorder="1" applyAlignment="1">
      <alignment horizontal="center" textRotation="255"/>
    </xf>
    <xf numFmtId="0" fontId="0" fillId="21" borderId="0" xfId="0" applyFill="1" applyBorder="1" applyAlignment="1">
      <alignment horizontal="center" textRotation="255"/>
    </xf>
    <xf numFmtId="0" fontId="0" fillId="21" borderId="35" xfId="0" applyFill="1" applyBorder="1" applyAlignment="1">
      <alignment horizontal="center" textRotation="255"/>
    </xf>
    <xf numFmtId="0" fontId="0" fillId="21" borderId="111" xfId="0" applyFill="1" applyBorder="1" applyAlignment="1">
      <alignment horizontal="center" textRotation="255"/>
    </xf>
    <xf numFmtId="0" fontId="0" fillId="21" borderId="112" xfId="0" applyFill="1" applyBorder="1" applyAlignment="1">
      <alignment horizontal="center" textRotation="255"/>
    </xf>
    <xf numFmtId="0" fontId="36" fillId="17" borderId="51" xfId="0" applyFont="1" applyFill="1" applyBorder="1" applyAlignment="1">
      <alignment horizontal="center"/>
    </xf>
    <xf numFmtId="0" fontId="36" fillId="17" borderId="52" xfId="0" applyFont="1" applyFill="1" applyBorder="1" applyAlignment="1">
      <alignment horizontal="center"/>
    </xf>
    <xf numFmtId="0" fontId="36" fillId="17" borderId="50" xfId="0" applyFont="1" applyFill="1" applyBorder="1" applyAlignment="1">
      <alignment horizontal="center"/>
    </xf>
  </cellXfs>
  <cellStyles count="5">
    <cellStyle name="Currency" xfId="1" builtinId="4"/>
    <cellStyle name="Normal" xfId="0" builtinId="0"/>
    <cellStyle name="Normal 2" xfId="2"/>
    <cellStyle name="Normal 2 2" xfId="4"/>
    <cellStyle name="Normal 3" xfId="3"/>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color rgb="FFFFFF99"/>
      <color rgb="FFFFFF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10"/>
  <sheetViews>
    <sheetView workbookViewId="0">
      <selection activeCell="R12" sqref="R12"/>
    </sheetView>
  </sheetViews>
  <sheetFormatPr baseColWidth="10" defaultRowHeight="12" x14ac:dyDescent="0"/>
  <cols>
    <col min="1" max="1" width="11" customWidth="1"/>
    <col min="2" max="2" width="11.6640625" customWidth="1"/>
    <col min="3" max="3" width="13.5" customWidth="1"/>
    <col min="4" max="5" width="13" customWidth="1"/>
    <col min="6" max="6" width="11.1640625" customWidth="1"/>
    <col min="8" max="8" width="12" customWidth="1"/>
    <col min="9" max="9" width="13" customWidth="1"/>
    <col min="10" max="10" width="13.33203125" customWidth="1"/>
    <col min="12" max="12" width="12" customWidth="1"/>
    <col min="20" max="21" width="12" customWidth="1"/>
  </cols>
  <sheetData>
    <row r="1" spans="1:21" ht="19" thickBot="1">
      <c r="A1" s="139" t="s">
        <v>50</v>
      </c>
      <c r="B1" s="140"/>
      <c r="C1" s="140"/>
      <c r="D1" s="140"/>
      <c r="E1" s="140"/>
      <c r="F1" s="140"/>
      <c r="G1" s="140"/>
      <c r="H1" s="140"/>
      <c r="I1" s="140"/>
      <c r="J1" s="140"/>
      <c r="K1" s="140"/>
      <c r="L1" s="140"/>
      <c r="M1" s="140"/>
      <c r="N1" s="140"/>
      <c r="O1" s="140"/>
      <c r="P1" s="140"/>
      <c r="Q1" s="140"/>
      <c r="R1" s="140"/>
      <c r="S1" s="140"/>
      <c r="T1" s="141"/>
    </row>
    <row r="2" spans="1:21" ht="30">
      <c r="A2" s="24" t="s">
        <v>50</v>
      </c>
      <c r="B2" s="25" t="s">
        <v>51</v>
      </c>
      <c r="C2" s="26" t="s">
        <v>52</v>
      </c>
      <c r="D2" s="27" t="s">
        <v>53</v>
      </c>
      <c r="E2" s="27" t="s">
        <v>54</v>
      </c>
      <c r="F2" s="27" t="s">
        <v>55</v>
      </c>
      <c r="G2" s="27" t="s">
        <v>56</v>
      </c>
      <c r="H2" s="27" t="s">
        <v>57</v>
      </c>
      <c r="I2" s="27" t="s">
        <v>58</v>
      </c>
      <c r="J2" s="27" t="s">
        <v>59</v>
      </c>
      <c r="K2" s="27" t="s">
        <v>60</v>
      </c>
      <c r="L2" s="28"/>
      <c r="M2" s="27" t="s">
        <v>61</v>
      </c>
      <c r="N2" s="27" t="s">
        <v>62</v>
      </c>
      <c r="O2" s="27" t="s">
        <v>63</v>
      </c>
      <c r="P2" s="27" t="s">
        <v>64</v>
      </c>
      <c r="Q2" s="27" t="s">
        <v>65</v>
      </c>
      <c r="R2" s="27" t="s">
        <v>66</v>
      </c>
      <c r="S2" s="29" t="s">
        <v>67</v>
      </c>
      <c r="T2" s="30"/>
    </row>
    <row r="3" spans="1:21">
      <c r="A3" s="4" t="s">
        <v>68</v>
      </c>
      <c r="B3" s="3" t="s">
        <v>69</v>
      </c>
      <c r="C3" s="21" t="s">
        <v>70</v>
      </c>
      <c r="D3" s="3">
        <v>10</v>
      </c>
      <c r="E3" s="3">
        <v>3</v>
      </c>
      <c r="F3" s="3">
        <v>1400</v>
      </c>
      <c r="G3" s="3">
        <v>1</v>
      </c>
      <c r="H3" s="9">
        <f>F3*3.2*G3</f>
        <v>4480</v>
      </c>
      <c r="I3" s="9">
        <f>F3*G3*0.5</f>
        <v>700</v>
      </c>
      <c r="J3" s="9">
        <v>0</v>
      </c>
      <c r="K3" s="9">
        <f>(M3+N3)*300</f>
        <v>3000</v>
      </c>
      <c r="L3" s="2"/>
      <c r="M3" s="3">
        <v>6</v>
      </c>
      <c r="N3" s="3">
        <v>4</v>
      </c>
      <c r="O3" s="3">
        <v>0</v>
      </c>
      <c r="P3" s="3">
        <v>6</v>
      </c>
      <c r="Q3" s="9">
        <f>(M3+N3)*120</f>
        <v>1200</v>
      </c>
      <c r="R3" s="6">
        <f>Q3*P3</f>
        <v>7200</v>
      </c>
      <c r="S3" s="10">
        <f>(M3+N3+O3)*250</f>
        <v>2500</v>
      </c>
      <c r="T3" s="23"/>
    </row>
    <row r="4" spans="1:21" ht="30">
      <c r="A4" s="4" t="s">
        <v>71</v>
      </c>
      <c r="B4" s="3" t="s">
        <v>72</v>
      </c>
      <c r="C4" s="21" t="s">
        <v>73</v>
      </c>
      <c r="D4" s="3">
        <v>21</v>
      </c>
      <c r="E4" s="3">
        <v>4</v>
      </c>
      <c r="F4" s="3">
        <v>5000</v>
      </c>
      <c r="G4" s="3">
        <v>2</v>
      </c>
      <c r="H4" s="9">
        <f>F4*3.2*G4</f>
        <v>32000</v>
      </c>
      <c r="I4" s="9">
        <f>F4*1*0.5</f>
        <v>2500</v>
      </c>
      <c r="J4" s="9">
        <v>10000</v>
      </c>
      <c r="K4" s="9">
        <f>(M4+N4)*300</f>
        <v>5400</v>
      </c>
      <c r="L4" s="2"/>
      <c r="M4" s="3">
        <v>13</v>
      </c>
      <c r="N4" s="3">
        <v>5</v>
      </c>
      <c r="O4" s="3">
        <v>3</v>
      </c>
      <c r="P4" s="3">
        <v>8</v>
      </c>
      <c r="Q4" s="9">
        <f>(M4+N4)*120</f>
        <v>2160</v>
      </c>
      <c r="R4" s="6">
        <f>Q4*P4</f>
        <v>17280</v>
      </c>
      <c r="S4" s="10">
        <f>(M4+N4+O4)*250</f>
        <v>5250</v>
      </c>
      <c r="T4" s="23"/>
    </row>
    <row r="5" spans="1:21" ht="30">
      <c r="A5" s="12" t="s">
        <v>74</v>
      </c>
      <c r="B5" s="11" t="s">
        <v>75</v>
      </c>
      <c r="C5" s="22" t="s">
        <v>76</v>
      </c>
      <c r="D5" s="11">
        <v>14</v>
      </c>
      <c r="E5" s="11">
        <v>3</v>
      </c>
      <c r="F5" s="11">
        <v>2500</v>
      </c>
      <c r="G5" s="11">
        <v>1</v>
      </c>
      <c r="H5" s="13">
        <f>F5*3.2*G5</f>
        <v>8000</v>
      </c>
      <c r="I5" s="13">
        <f>F5*G5*0.5</f>
        <v>1250</v>
      </c>
      <c r="J5" s="13">
        <v>0</v>
      </c>
      <c r="K5" s="13">
        <f>(M5+N5)*300</f>
        <v>3600</v>
      </c>
      <c r="L5" s="5"/>
      <c r="M5" s="11">
        <v>8</v>
      </c>
      <c r="N5" s="11">
        <v>4</v>
      </c>
      <c r="O5" s="11">
        <v>2</v>
      </c>
      <c r="P5" s="11">
        <v>6</v>
      </c>
      <c r="Q5" s="13">
        <f>(M5+N5)*120</f>
        <v>1440</v>
      </c>
      <c r="R5" s="7">
        <f>Q5*P5</f>
        <v>8640</v>
      </c>
      <c r="S5" s="14">
        <f>(M5+N5+O5)*250</f>
        <v>3500</v>
      </c>
      <c r="T5" s="31"/>
    </row>
    <row r="6" spans="1:21" s="32" customFormat="1">
      <c r="A6" s="41"/>
      <c r="B6" s="2"/>
      <c r="C6" s="2"/>
      <c r="D6" s="33">
        <f t="shared" ref="D6:K6" si="0">SUM(D3:D5)</f>
        <v>45</v>
      </c>
      <c r="E6" s="33"/>
      <c r="F6" s="33">
        <f t="shared" si="0"/>
        <v>8900</v>
      </c>
      <c r="G6" s="33">
        <f t="shared" si="0"/>
        <v>4</v>
      </c>
      <c r="H6" s="34">
        <f t="shared" si="0"/>
        <v>44480</v>
      </c>
      <c r="I6" s="34">
        <f t="shared" si="0"/>
        <v>4450</v>
      </c>
      <c r="J6" s="34">
        <f t="shared" si="0"/>
        <v>10000</v>
      </c>
      <c r="K6" s="34">
        <f t="shared" si="0"/>
        <v>12000</v>
      </c>
      <c r="L6" s="34">
        <f>SUM(H6:K6)</f>
        <v>70930</v>
      </c>
      <c r="M6" s="33">
        <f t="shared" ref="M6:S6" si="1">SUM(M3:M5)</f>
        <v>27</v>
      </c>
      <c r="N6" s="33">
        <f t="shared" si="1"/>
        <v>13</v>
      </c>
      <c r="O6" s="33">
        <f t="shared" si="1"/>
        <v>5</v>
      </c>
      <c r="P6" s="33">
        <f t="shared" si="1"/>
        <v>20</v>
      </c>
      <c r="Q6" s="34">
        <f t="shared" si="1"/>
        <v>4800</v>
      </c>
      <c r="R6" s="35">
        <f t="shared" si="1"/>
        <v>33120</v>
      </c>
      <c r="S6" s="34">
        <f t="shared" si="1"/>
        <v>11250</v>
      </c>
      <c r="T6" s="42">
        <f>SUM(R6:S6)</f>
        <v>44370</v>
      </c>
    </row>
    <row r="7" spans="1:21" ht="19" thickBot="1">
      <c r="A7" s="142" t="s">
        <v>77</v>
      </c>
      <c r="B7" s="143"/>
      <c r="C7" s="143"/>
      <c r="D7" s="143"/>
      <c r="E7" s="143"/>
      <c r="F7" s="143"/>
      <c r="G7" s="143"/>
      <c r="H7" s="143"/>
      <c r="I7" s="143"/>
      <c r="J7" s="143"/>
      <c r="K7" s="143"/>
      <c r="L7" s="143"/>
      <c r="M7" s="143"/>
      <c r="N7" s="143"/>
      <c r="O7" s="143"/>
      <c r="P7" s="143"/>
      <c r="Q7" s="143"/>
      <c r="R7" s="143"/>
      <c r="S7" s="143"/>
      <c r="T7" s="144"/>
    </row>
    <row r="8" spans="1:21" ht="20">
      <c r="A8" s="43" t="s">
        <v>78</v>
      </c>
      <c r="B8" s="16" t="s">
        <v>79</v>
      </c>
      <c r="C8" s="17" t="s">
        <v>80</v>
      </c>
      <c r="D8" s="16"/>
      <c r="E8" s="16">
        <v>4</v>
      </c>
      <c r="F8" s="16">
        <v>1200</v>
      </c>
      <c r="G8" s="16">
        <v>2</v>
      </c>
      <c r="H8" s="15">
        <f>F8*3.2*G8</f>
        <v>7680</v>
      </c>
      <c r="I8" s="15">
        <f>F8*1*0.5</f>
        <v>600</v>
      </c>
      <c r="J8" s="38">
        <v>0</v>
      </c>
      <c r="K8" s="38">
        <v>0</v>
      </c>
      <c r="L8" s="18">
        <f>SUM(H8:K8)</f>
        <v>8280</v>
      </c>
      <c r="M8" s="16">
        <v>0</v>
      </c>
      <c r="N8" s="16">
        <v>5</v>
      </c>
      <c r="O8" s="16">
        <v>0</v>
      </c>
      <c r="P8" s="16">
        <v>8</v>
      </c>
      <c r="Q8" s="15">
        <f>(M8+N8)*120</f>
        <v>600</v>
      </c>
      <c r="R8" s="19">
        <f>Q8*P8</f>
        <v>4800</v>
      </c>
      <c r="S8" s="20">
        <f>(M8+N8+O8)*250</f>
        <v>1250</v>
      </c>
      <c r="T8" s="44">
        <f>SUM(R8:S8)</f>
        <v>6050</v>
      </c>
      <c r="U8" s="1"/>
    </row>
    <row r="9" spans="1:21" ht="13" thickBot="1">
      <c r="A9" s="45"/>
      <c r="B9" s="46"/>
      <c r="C9" s="46"/>
      <c r="D9" s="46"/>
      <c r="E9" s="46"/>
      <c r="F9" s="46"/>
      <c r="G9" s="46"/>
      <c r="H9" s="46"/>
      <c r="I9" s="46"/>
      <c r="J9" s="46"/>
      <c r="K9" s="46"/>
      <c r="L9" s="46"/>
      <c r="M9" s="46"/>
      <c r="N9" s="46"/>
      <c r="O9" s="46"/>
      <c r="P9" s="46"/>
      <c r="Q9" s="46"/>
      <c r="R9" s="46"/>
      <c r="S9" s="46"/>
      <c r="T9" s="47"/>
      <c r="U9" s="1"/>
    </row>
    <row r="10" spans="1:21" ht="13" thickBot="1">
      <c r="A10" s="48"/>
      <c r="B10" s="49"/>
      <c r="C10" s="49"/>
      <c r="D10" s="49"/>
      <c r="E10" s="49"/>
      <c r="F10" s="49"/>
      <c r="G10" s="49"/>
      <c r="H10" s="50"/>
      <c r="I10" s="49"/>
      <c r="J10" s="49"/>
      <c r="K10" s="49"/>
      <c r="L10" s="8">
        <f>SUM(L6+L8)</f>
        <v>79210</v>
      </c>
      <c r="M10" s="49"/>
      <c r="N10" s="49"/>
      <c r="O10" s="49"/>
      <c r="P10" s="49"/>
      <c r="Q10" s="49"/>
      <c r="R10" s="49"/>
      <c r="S10" s="49"/>
      <c r="T10" s="8">
        <f>SUM(T6+T8)</f>
        <v>50420</v>
      </c>
    </row>
  </sheetData>
  <phoneticPr fontId="15" type="noConversion"/>
  <pageMargins left="0.78740157480314965" right="0.78740157480314965" top="0.98425196850393704" bottom="0.98425196850393704" header="0.51181102362204722" footer="0.51181102362204722"/>
  <pageSetup paperSize="9" scale="55" orientation="landscape"/>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2" tint="-0.499984740745262"/>
  </sheetPr>
  <dimension ref="A1:NT23"/>
  <sheetViews>
    <sheetView workbookViewId="0">
      <selection activeCell="DB5" sqref="DB5:DE5"/>
    </sheetView>
  </sheetViews>
  <sheetFormatPr baseColWidth="10" defaultRowHeight="12" x14ac:dyDescent="0"/>
  <cols>
    <col min="1" max="1" width="34.5" customWidth="1"/>
    <col min="2" max="32" width="4.6640625" customWidth="1"/>
    <col min="33" max="33" width="28.33203125" customWidth="1"/>
    <col min="34" max="64" width="4.6640625" customWidth="1"/>
    <col min="65" max="65" width="28.33203125" customWidth="1"/>
    <col min="66" max="96" width="4.6640625" customWidth="1"/>
    <col min="97" max="97" width="28.33203125" customWidth="1"/>
    <col min="98" max="128" width="4.6640625" customWidth="1"/>
    <col min="129" max="129" width="28.33203125" customWidth="1"/>
    <col min="130" max="160" width="4.6640625" customWidth="1"/>
    <col min="161" max="161" width="28.1640625" customWidth="1"/>
    <col min="162" max="192" width="4.6640625" customWidth="1"/>
    <col min="193" max="193" width="28" customWidth="1"/>
    <col min="194" max="224" width="4.6640625" customWidth="1"/>
    <col min="225" max="225" width="18.83203125" customWidth="1"/>
    <col min="226" max="256" width="4.6640625" customWidth="1"/>
    <col min="257" max="257" width="28.33203125" customWidth="1"/>
    <col min="258" max="288" width="4.6640625" customWidth="1"/>
    <col min="289" max="289" width="28.1640625" customWidth="1"/>
    <col min="290" max="320" width="4.6640625" customWidth="1"/>
    <col min="321" max="321" width="29" customWidth="1"/>
    <col min="322" max="352" width="4.6640625" customWidth="1"/>
    <col min="353" max="353" width="28.33203125" customWidth="1"/>
    <col min="354" max="404" width="4.6640625" customWidth="1"/>
  </cols>
  <sheetData>
    <row r="1" spans="1:384" s="387" customFormat="1" ht="38.25" customHeight="1" thickTop="1">
      <c r="A1" s="384"/>
      <c r="B1" s="937">
        <v>42370</v>
      </c>
      <c r="C1" s="938"/>
      <c r="D1" s="938"/>
      <c r="E1" s="938"/>
      <c r="F1" s="938"/>
      <c r="G1" s="938"/>
      <c r="H1" s="938"/>
      <c r="I1" s="938"/>
      <c r="J1" s="938"/>
      <c r="K1" s="938"/>
      <c r="L1" s="938"/>
      <c r="M1" s="938"/>
      <c r="N1" s="938"/>
      <c r="O1" s="938"/>
      <c r="P1" s="938"/>
      <c r="Q1" s="938"/>
      <c r="R1" s="938"/>
      <c r="S1" s="938"/>
      <c r="T1" s="938"/>
      <c r="U1" s="938"/>
      <c r="V1" s="938"/>
      <c r="W1" s="938"/>
      <c r="X1" s="938"/>
      <c r="Y1" s="938"/>
      <c r="Z1" s="938"/>
      <c r="AA1" s="938"/>
      <c r="AB1" s="938"/>
      <c r="AC1" s="938"/>
      <c r="AD1" s="938"/>
      <c r="AE1" s="938"/>
      <c r="AF1" s="939"/>
      <c r="AG1" s="953">
        <v>42401</v>
      </c>
      <c r="AH1" s="954"/>
      <c r="AI1" s="954"/>
      <c r="AJ1" s="954"/>
      <c r="AK1" s="954"/>
      <c r="AL1" s="954"/>
      <c r="AM1" s="954"/>
      <c r="AN1" s="954"/>
      <c r="AO1" s="954"/>
      <c r="AP1" s="954"/>
      <c r="AQ1" s="954"/>
      <c r="AR1" s="954"/>
      <c r="AS1" s="954"/>
      <c r="AT1" s="954"/>
      <c r="AU1" s="954"/>
      <c r="AV1" s="954"/>
      <c r="AW1" s="954"/>
      <c r="AX1" s="954"/>
      <c r="AY1" s="954"/>
      <c r="AZ1" s="954"/>
      <c r="BA1" s="954"/>
      <c r="BB1" s="954"/>
      <c r="BC1" s="954"/>
      <c r="BD1" s="954"/>
      <c r="BE1" s="954"/>
      <c r="BF1" s="954"/>
      <c r="BG1" s="954"/>
      <c r="BH1" s="954"/>
      <c r="BI1" s="954"/>
      <c r="BJ1" s="954"/>
      <c r="BK1" s="954"/>
      <c r="BL1" s="955"/>
      <c r="BM1" s="385"/>
      <c r="BN1" s="956">
        <v>42430</v>
      </c>
      <c r="BO1" s="957"/>
      <c r="BP1" s="957"/>
      <c r="BQ1" s="957"/>
      <c r="BR1" s="957"/>
      <c r="BS1" s="957"/>
      <c r="BT1" s="957"/>
      <c r="BU1" s="957"/>
      <c r="BV1" s="957"/>
      <c r="BW1" s="957"/>
      <c r="BX1" s="957"/>
      <c r="BY1" s="957"/>
      <c r="BZ1" s="957"/>
      <c r="CA1" s="957"/>
      <c r="CB1" s="957"/>
      <c r="CC1" s="957"/>
      <c r="CD1" s="957"/>
      <c r="CE1" s="957"/>
      <c r="CF1" s="957"/>
      <c r="CG1" s="957"/>
      <c r="CH1" s="957"/>
      <c r="CI1" s="957"/>
      <c r="CJ1" s="957"/>
      <c r="CK1" s="957"/>
      <c r="CL1" s="957"/>
      <c r="CM1" s="957"/>
      <c r="CN1" s="957"/>
      <c r="CO1" s="957"/>
      <c r="CP1" s="957"/>
      <c r="CQ1" s="957"/>
      <c r="CR1" s="958"/>
      <c r="CS1" s="386"/>
      <c r="CT1" s="973">
        <v>42095</v>
      </c>
      <c r="CU1" s="974"/>
      <c r="CV1" s="974"/>
      <c r="CW1" s="974"/>
      <c r="CX1" s="974"/>
      <c r="CY1" s="974"/>
      <c r="CZ1" s="974"/>
      <c r="DA1" s="974"/>
      <c r="DB1" s="974"/>
      <c r="DC1" s="974"/>
      <c r="DD1" s="974"/>
      <c r="DE1" s="974"/>
      <c r="DF1" s="974"/>
      <c r="DG1" s="974"/>
      <c r="DH1" s="974"/>
      <c r="DI1" s="974"/>
      <c r="DJ1" s="974"/>
      <c r="DK1" s="974"/>
      <c r="DL1" s="974"/>
      <c r="DM1" s="974"/>
      <c r="DN1" s="974"/>
      <c r="DO1" s="974"/>
      <c r="DP1" s="974"/>
      <c r="DQ1" s="974"/>
      <c r="DR1" s="974"/>
      <c r="DS1" s="974"/>
      <c r="DT1" s="974"/>
      <c r="DU1" s="974"/>
      <c r="DV1" s="974"/>
      <c r="DW1" s="974"/>
      <c r="DX1" s="975"/>
      <c r="DY1" s="386"/>
      <c r="DZ1" s="973">
        <v>42125</v>
      </c>
      <c r="EA1" s="974"/>
      <c r="EB1" s="974"/>
      <c r="EC1" s="974"/>
      <c r="ED1" s="974"/>
      <c r="EE1" s="974"/>
      <c r="EF1" s="974"/>
      <c r="EG1" s="974"/>
      <c r="EH1" s="974"/>
      <c r="EI1" s="974"/>
      <c r="EJ1" s="974"/>
      <c r="EK1" s="974"/>
      <c r="EL1" s="974"/>
      <c r="EM1" s="974"/>
      <c r="EN1" s="974"/>
      <c r="EO1" s="974"/>
      <c r="EP1" s="974"/>
      <c r="EQ1" s="974"/>
      <c r="ER1" s="974"/>
      <c r="ES1" s="974"/>
      <c r="ET1" s="974"/>
      <c r="EU1" s="974"/>
      <c r="EV1" s="974"/>
      <c r="EW1" s="974"/>
      <c r="EX1" s="974"/>
      <c r="EY1" s="974"/>
      <c r="EZ1" s="974"/>
      <c r="FA1" s="974"/>
      <c r="FB1" s="974"/>
      <c r="FC1" s="974"/>
      <c r="FD1" s="975"/>
      <c r="FE1" s="386"/>
      <c r="FF1" s="973">
        <v>42156</v>
      </c>
      <c r="FG1" s="974"/>
      <c r="FH1" s="974"/>
      <c r="FI1" s="974"/>
      <c r="FJ1" s="974"/>
      <c r="FK1" s="974"/>
      <c r="FL1" s="974"/>
      <c r="FM1" s="974"/>
      <c r="FN1" s="974"/>
      <c r="FO1" s="974"/>
      <c r="FP1" s="974"/>
      <c r="FQ1" s="974"/>
      <c r="FR1" s="974"/>
      <c r="FS1" s="974"/>
      <c r="FT1" s="974"/>
      <c r="FU1" s="974"/>
      <c r="FV1" s="974"/>
      <c r="FW1" s="974"/>
      <c r="FX1" s="974"/>
      <c r="FY1" s="974"/>
      <c r="FZ1" s="974"/>
      <c r="GA1" s="974"/>
      <c r="GB1" s="974"/>
      <c r="GC1" s="974"/>
      <c r="GD1" s="974"/>
      <c r="GE1" s="974"/>
      <c r="GF1" s="974"/>
      <c r="GG1" s="974"/>
      <c r="GH1" s="974"/>
      <c r="GI1" s="974"/>
      <c r="GJ1" s="974"/>
      <c r="GK1" s="385"/>
      <c r="GL1" s="973">
        <v>42552</v>
      </c>
      <c r="GM1" s="954"/>
      <c r="GN1" s="954"/>
      <c r="GO1" s="954"/>
      <c r="GP1" s="954"/>
      <c r="GQ1" s="954"/>
      <c r="GR1" s="954"/>
      <c r="GS1" s="954"/>
      <c r="GT1" s="954"/>
      <c r="GU1" s="954"/>
      <c r="GV1" s="954"/>
      <c r="GW1" s="954"/>
      <c r="GX1" s="954"/>
      <c r="GY1" s="954"/>
      <c r="GZ1" s="954"/>
      <c r="HA1" s="954"/>
      <c r="HB1" s="954"/>
      <c r="HC1" s="954"/>
      <c r="HD1" s="954"/>
      <c r="HE1" s="954"/>
      <c r="HF1" s="954"/>
      <c r="HG1" s="954"/>
      <c r="HH1" s="954"/>
      <c r="HI1" s="954"/>
      <c r="HJ1" s="954"/>
      <c r="HK1" s="954"/>
      <c r="HL1" s="954"/>
      <c r="HM1" s="954"/>
      <c r="HN1" s="954"/>
      <c r="HO1" s="954"/>
      <c r="HP1" s="955"/>
      <c r="HQ1" s="385"/>
      <c r="HR1" s="973">
        <v>42583</v>
      </c>
      <c r="HS1" s="954"/>
      <c r="HT1" s="954"/>
      <c r="HU1" s="954"/>
      <c r="HV1" s="954"/>
      <c r="HW1" s="954"/>
      <c r="HX1" s="954"/>
      <c r="HY1" s="954"/>
      <c r="HZ1" s="954"/>
      <c r="IA1" s="954"/>
      <c r="IB1" s="954"/>
      <c r="IC1" s="954"/>
      <c r="ID1" s="954"/>
      <c r="IE1" s="954"/>
      <c r="IF1" s="954"/>
      <c r="IG1" s="954"/>
      <c r="IH1" s="954"/>
      <c r="II1" s="954"/>
      <c r="IJ1" s="954"/>
      <c r="IK1" s="954"/>
      <c r="IL1" s="954"/>
      <c r="IM1" s="954"/>
      <c r="IN1" s="954"/>
      <c r="IO1" s="954"/>
      <c r="IP1" s="954"/>
      <c r="IQ1" s="954"/>
      <c r="IR1" s="954"/>
      <c r="IS1" s="954"/>
      <c r="IT1" s="954"/>
      <c r="IU1" s="954"/>
      <c r="IV1" s="955"/>
      <c r="IW1" s="385"/>
      <c r="IX1" s="973">
        <v>42614</v>
      </c>
      <c r="IY1" s="954"/>
      <c r="IZ1" s="954"/>
      <c r="JA1" s="954"/>
      <c r="JB1" s="954"/>
      <c r="JC1" s="954"/>
      <c r="JD1" s="954"/>
      <c r="JE1" s="954"/>
      <c r="JF1" s="954"/>
      <c r="JG1" s="954"/>
      <c r="JH1" s="954"/>
      <c r="JI1" s="954"/>
      <c r="JJ1" s="954"/>
      <c r="JK1" s="954"/>
      <c r="JL1" s="954"/>
      <c r="JM1" s="954"/>
      <c r="JN1" s="954"/>
      <c r="JO1" s="954"/>
      <c r="JP1" s="954"/>
      <c r="JQ1" s="954"/>
      <c r="JR1" s="954"/>
      <c r="JS1" s="954"/>
      <c r="JT1" s="954"/>
      <c r="JU1" s="954"/>
      <c r="JV1" s="954"/>
      <c r="JW1" s="954"/>
      <c r="JX1" s="954"/>
      <c r="JY1" s="954"/>
      <c r="JZ1" s="954"/>
      <c r="KA1" s="954"/>
      <c r="KB1" s="955"/>
      <c r="KC1" s="385"/>
      <c r="KD1" s="973">
        <v>42644</v>
      </c>
      <c r="KE1" s="954"/>
      <c r="KF1" s="954"/>
      <c r="KG1" s="954"/>
      <c r="KH1" s="954"/>
      <c r="KI1" s="954"/>
      <c r="KJ1" s="954"/>
      <c r="KK1" s="954"/>
      <c r="KL1" s="954"/>
      <c r="KM1" s="954"/>
      <c r="KN1" s="954"/>
      <c r="KO1" s="954"/>
      <c r="KP1" s="954"/>
      <c r="KQ1" s="954"/>
      <c r="KR1" s="954"/>
      <c r="KS1" s="954"/>
      <c r="KT1" s="954"/>
      <c r="KU1" s="954"/>
      <c r="KV1" s="954"/>
      <c r="KW1" s="954"/>
      <c r="KX1" s="954"/>
      <c r="KY1" s="954"/>
      <c r="KZ1" s="954"/>
      <c r="LA1" s="954"/>
      <c r="LB1" s="954"/>
      <c r="LC1" s="954"/>
      <c r="LD1" s="954"/>
      <c r="LE1" s="954"/>
      <c r="LF1" s="954"/>
      <c r="LG1" s="954"/>
      <c r="LH1" s="955"/>
      <c r="LI1" s="385"/>
      <c r="LJ1" s="973">
        <v>42675</v>
      </c>
      <c r="LK1" s="954"/>
      <c r="LL1" s="954"/>
      <c r="LM1" s="954"/>
      <c r="LN1" s="954"/>
      <c r="LO1" s="954"/>
      <c r="LP1" s="954"/>
      <c r="LQ1" s="954"/>
      <c r="LR1" s="954"/>
      <c r="LS1" s="954"/>
      <c r="LT1" s="954"/>
      <c r="LU1" s="954"/>
      <c r="LV1" s="954"/>
      <c r="LW1" s="954"/>
      <c r="LX1" s="954"/>
      <c r="LY1" s="954"/>
      <c r="LZ1" s="954"/>
      <c r="MA1" s="954"/>
      <c r="MB1" s="954"/>
      <c r="MC1" s="954"/>
      <c r="MD1" s="954"/>
      <c r="ME1" s="954"/>
      <c r="MF1" s="954"/>
      <c r="MG1" s="954"/>
      <c r="MH1" s="954"/>
      <c r="MI1" s="954"/>
      <c r="MJ1" s="954"/>
      <c r="MK1" s="954"/>
      <c r="ML1" s="954"/>
      <c r="MM1" s="954"/>
      <c r="MN1" s="955"/>
      <c r="MO1" s="385"/>
      <c r="MP1" s="973">
        <v>42714</v>
      </c>
      <c r="MQ1" s="954"/>
      <c r="MR1" s="954"/>
      <c r="MS1" s="954"/>
      <c r="MT1" s="954"/>
      <c r="MU1" s="954"/>
      <c r="MV1" s="954"/>
      <c r="MW1" s="954"/>
      <c r="MX1" s="954"/>
      <c r="MY1" s="954"/>
      <c r="MZ1" s="954"/>
      <c r="NA1" s="954"/>
      <c r="NB1" s="954"/>
      <c r="NC1" s="954"/>
      <c r="ND1" s="954"/>
      <c r="NE1" s="954"/>
      <c r="NF1" s="954"/>
      <c r="NG1" s="954"/>
      <c r="NH1" s="954"/>
      <c r="NI1" s="954"/>
      <c r="NJ1" s="954"/>
      <c r="NK1" s="954"/>
      <c r="NL1" s="954"/>
      <c r="NM1" s="954"/>
      <c r="NN1" s="954"/>
      <c r="NO1" s="954"/>
      <c r="NP1" s="954"/>
      <c r="NQ1" s="954"/>
      <c r="NR1" s="954"/>
      <c r="NS1" s="954"/>
      <c r="NT1" s="955"/>
    </row>
    <row r="2" spans="1:384">
      <c r="A2" s="345"/>
      <c r="B2" s="345">
        <v>1</v>
      </c>
      <c r="C2" s="218">
        <v>2</v>
      </c>
      <c r="D2" s="217">
        <v>3</v>
      </c>
      <c r="E2" s="345">
        <v>4</v>
      </c>
      <c r="F2" s="345">
        <v>5</v>
      </c>
      <c r="G2" s="345">
        <v>6</v>
      </c>
      <c r="H2" s="345">
        <v>7</v>
      </c>
      <c r="I2" s="345">
        <v>8</v>
      </c>
      <c r="J2" s="218">
        <v>9</v>
      </c>
      <c r="K2" s="217">
        <v>10</v>
      </c>
      <c r="L2" s="345">
        <v>11</v>
      </c>
      <c r="M2" s="345">
        <v>12</v>
      </c>
      <c r="N2" s="345">
        <v>13</v>
      </c>
      <c r="O2" s="345">
        <v>14</v>
      </c>
      <c r="P2" s="345">
        <v>15</v>
      </c>
      <c r="Q2" s="218">
        <v>16</v>
      </c>
      <c r="R2" s="217">
        <v>17</v>
      </c>
      <c r="S2" s="345">
        <v>18</v>
      </c>
      <c r="T2" s="345">
        <v>19</v>
      </c>
      <c r="U2" s="345">
        <v>20</v>
      </c>
      <c r="V2" s="345">
        <v>21</v>
      </c>
      <c r="W2" s="345">
        <v>22</v>
      </c>
      <c r="X2" s="218">
        <v>23</v>
      </c>
      <c r="Y2" s="217">
        <v>24</v>
      </c>
      <c r="Z2" s="345">
        <v>25</v>
      </c>
      <c r="AA2" s="345">
        <v>26</v>
      </c>
      <c r="AB2" s="345">
        <v>27</v>
      </c>
      <c r="AC2" s="345">
        <v>28</v>
      </c>
      <c r="AD2" s="345">
        <v>29</v>
      </c>
      <c r="AE2" s="218">
        <v>30</v>
      </c>
      <c r="AF2" s="353">
        <v>31</v>
      </c>
      <c r="AG2" s="354"/>
      <c r="AH2" s="345">
        <v>1</v>
      </c>
      <c r="AI2" s="345">
        <v>2</v>
      </c>
      <c r="AJ2" s="345">
        <v>3</v>
      </c>
      <c r="AK2" s="345">
        <v>4</v>
      </c>
      <c r="AL2" s="345">
        <v>5</v>
      </c>
      <c r="AM2" s="345">
        <v>6</v>
      </c>
      <c r="AN2" s="217">
        <v>7</v>
      </c>
      <c r="AO2" s="345">
        <v>8</v>
      </c>
      <c r="AP2" s="345">
        <v>9</v>
      </c>
      <c r="AQ2" s="345">
        <v>10</v>
      </c>
      <c r="AR2" s="345">
        <v>11</v>
      </c>
      <c r="AS2" s="345">
        <v>12</v>
      </c>
      <c r="AT2" s="345">
        <v>13</v>
      </c>
      <c r="AU2" s="217">
        <v>14</v>
      </c>
      <c r="AV2" s="345">
        <v>15</v>
      </c>
      <c r="AW2" s="345">
        <v>16</v>
      </c>
      <c r="AX2" s="345">
        <v>17</v>
      </c>
      <c r="AY2" s="345">
        <v>18</v>
      </c>
      <c r="AZ2" s="345">
        <v>19</v>
      </c>
      <c r="BA2" s="345">
        <v>20</v>
      </c>
      <c r="BB2" s="217">
        <v>21</v>
      </c>
      <c r="BC2" s="345">
        <v>22</v>
      </c>
      <c r="BD2" s="345">
        <v>23</v>
      </c>
      <c r="BE2" s="345">
        <v>24</v>
      </c>
      <c r="BF2" s="345">
        <v>25</v>
      </c>
      <c r="BG2" s="345">
        <v>26</v>
      </c>
      <c r="BH2" s="345">
        <v>27</v>
      </c>
      <c r="BI2" s="217">
        <v>28</v>
      </c>
      <c r="BJ2" s="345">
        <v>29</v>
      </c>
      <c r="BK2" s="345">
        <v>30</v>
      </c>
      <c r="BL2" s="239">
        <v>31</v>
      </c>
      <c r="BM2" s="354"/>
      <c r="BN2" s="345">
        <v>1</v>
      </c>
      <c r="BO2" s="345">
        <v>2</v>
      </c>
      <c r="BP2" s="345">
        <v>3</v>
      </c>
      <c r="BQ2" s="345">
        <v>4</v>
      </c>
      <c r="BR2" s="345">
        <v>5</v>
      </c>
      <c r="BS2" s="217">
        <v>6</v>
      </c>
      <c r="BT2" s="345">
        <v>7</v>
      </c>
      <c r="BU2" s="345">
        <v>8</v>
      </c>
      <c r="BV2" s="345">
        <v>9</v>
      </c>
      <c r="BW2" s="345">
        <v>10</v>
      </c>
      <c r="BX2" s="345">
        <v>11</v>
      </c>
      <c r="BY2" s="345">
        <v>12</v>
      </c>
      <c r="BZ2" s="217">
        <v>13</v>
      </c>
      <c r="CA2" s="345">
        <v>14</v>
      </c>
      <c r="CB2" s="345">
        <v>15</v>
      </c>
      <c r="CC2" s="345">
        <v>16</v>
      </c>
      <c r="CD2" s="345">
        <v>17</v>
      </c>
      <c r="CE2" s="345">
        <v>18</v>
      </c>
      <c r="CF2" s="345">
        <v>19</v>
      </c>
      <c r="CG2" s="217">
        <v>20</v>
      </c>
      <c r="CH2" s="345">
        <v>21</v>
      </c>
      <c r="CI2" s="345">
        <v>22</v>
      </c>
      <c r="CJ2" s="345">
        <v>23</v>
      </c>
      <c r="CK2" s="345">
        <v>24</v>
      </c>
      <c r="CL2" s="345">
        <v>25</v>
      </c>
      <c r="CM2" s="345">
        <v>26</v>
      </c>
      <c r="CN2" s="217">
        <v>27</v>
      </c>
      <c r="CO2" s="345">
        <v>28</v>
      </c>
      <c r="CP2" s="345">
        <v>29</v>
      </c>
      <c r="CQ2" s="345">
        <v>30</v>
      </c>
      <c r="CR2" s="239">
        <v>31</v>
      </c>
      <c r="CS2" s="354"/>
      <c r="CT2" s="345">
        <v>1</v>
      </c>
      <c r="CU2" s="345">
        <v>2</v>
      </c>
      <c r="CV2" s="217">
        <v>3</v>
      </c>
      <c r="CW2" s="345">
        <v>4</v>
      </c>
      <c r="CX2" s="345">
        <v>5</v>
      </c>
      <c r="CY2" s="345">
        <v>6</v>
      </c>
      <c r="CZ2" s="345">
        <v>7</v>
      </c>
      <c r="DA2" s="345">
        <v>8</v>
      </c>
      <c r="DB2" s="345">
        <v>9</v>
      </c>
      <c r="DC2" s="217">
        <v>10</v>
      </c>
      <c r="DD2" s="345">
        <v>11</v>
      </c>
      <c r="DE2" s="345">
        <v>12</v>
      </c>
      <c r="DF2" s="345">
        <v>13</v>
      </c>
      <c r="DG2" s="345">
        <v>14</v>
      </c>
      <c r="DH2" s="345">
        <v>15</v>
      </c>
      <c r="DI2" s="345">
        <v>16</v>
      </c>
      <c r="DJ2" s="217">
        <v>17</v>
      </c>
      <c r="DK2" s="345">
        <v>18</v>
      </c>
      <c r="DL2" s="345">
        <v>19</v>
      </c>
      <c r="DM2" s="345">
        <v>20</v>
      </c>
      <c r="DN2" s="345">
        <v>21</v>
      </c>
      <c r="DO2" s="345">
        <v>22</v>
      </c>
      <c r="DP2" s="345">
        <v>23</v>
      </c>
      <c r="DQ2" s="217">
        <v>24</v>
      </c>
      <c r="DR2" s="345">
        <v>25</v>
      </c>
      <c r="DS2" s="345">
        <v>26</v>
      </c>
      <c r="DT2" s="345">
        <v>27</v>
      </c>
      <c r="DU2" s="345">
        <v>28</v>
      </c>
      <c r="DV2" s="345">
        <v>29</v>
      </c>
      <c r="DW2" s="345">
        <v>30</v>
      </c>
      <c r="DX2" s="239">
        <v>31</v>
      </c>
      <c r="DY2" s="354"/>
      <c r="DZ2" s="217">
        <v>1</v>
      </c>
      <c r="EA2" s="345">
        <v>2</v>
      </c>
      <c r="EB2" s="345">
        <v>3</v>
      </c>
      <c r="EC2" s="345">
        <v>4</v>
      </c>
      <c r="ED2" s="345">
        <v>5</v>
      </c>
      <c r="EE2" s="345">
        <v>6</v>
      </c>
      <c r="EF2" s="345">
        <v>7</v>
      </c>
      <c r="EG2" s="217">
        <v>8</v>
      </c>
      <c r="EH2" s="345">
        <v>9</v>
      </c>
      <c r="EI2" s="345">
        <v>10</v>
      </c>
      <c r="EJ2" s="345">
        <v>11</v>
      </c>
      <c r="EK2" s="345">
        <v>12</v>
      </c>
      <c r="EL2" s="345">
        <v>13</v>
      </c>
      <c r="EM2" s="345">
        <v>14</v>
      </c>
      <c r="EN2" s="217">
        <v>15</v>
      </c>
      <c r="EO2" s="345">
        <v>16</v>
      </c>
      <c r="EP2" s="345">
        <v>17</v>
      </c>
      <c r="EQ2" s="345">
        <v>18</v>
      </c>
      <c r="ER2" s="345">
        <v>19</v>
      </c>
      <c r="ES2" s="345">
        <v>20</v>
      </c>
      <c r="ET2" s="345">
        <v>21</v>
      </c>
      <c r="EU2" s="217">
        <v>22</v>
      </c>
      <c r="EV2" s="345">
        <v>23</v>
      </c>
      <c r="EW2" s="345">
        <v>24</v>
      </c>
      <c r="EX2" s="345">
        <v>25</v>
      </c>
      <c r="EY2" s="345">
        <v>26</v>
      </c>
      <c r="EZ2" s="345">
        <v>27</v>
      </c>
      <c r="FA2" s="345">
        <v>28</v>
      </c>
      <c r="FB2" s="217">
        <v>29</v>
      </c>
      <c r="FC2" s="345">
        <v>30</v>
      </c>
      <c r="FD2" s="239">
        <v>31</v>
      </c>
      <c r="FE2" s="354"/>
      <c r="FF2" s="345">
        <v>1</v>
      </c>
      <c r="FG2" s="345">
        <v>2</v>
      </c>
      <c r="FH2" s="345">
        <v>3</v>
      </c>
      <c r="FI2" s="345">
        <v>4</v>
      </c>
      <c r="FJ2" s="217">
        <v>5</v>
      </c>
      <c r="FK2" s="345">
        <v>6</v>
      </c>
      <c r="FL2" s="345">
        <v>7</v>
      </c>
      <c r="FM2" s="345">
        <v>8</v>
      </c>
      <c r="FN2" s="345">
        <v>9</v>
      </c>
      <c r="FO2" s="345">
        <v>10</v>
      </c>
      <c r="FP2" s="345">
        <v>11</v>
      </c>
      <c r="FQ2" s="217">
        <v>12</v>
      </c>
      <c r="FR2" s="345">
        <v>13</v>
      </c>
      <c r="FS2" s="345">
        <v>14</v>
      </c>
      <c r="FT2" s="345">
        <v>15</v>
      </c>
      <c r="FU2" s="345">
        <v>16</v>
      </c>
      <c r="FV2" s="345">
        <v>17</v>
      </c>
      <c r="FW2" s="345">
        <v>18</v>
      </c>
      <c r="FX2" s="217">
        <v>19</v>
      </c>
      <c r="FY2" s="345">
        <v>20</v>
      </c>
      <c r="FZ2" s="345">
        <v>21</v>
      </c>
      <c r="GA2" s="345">
        <v>22</v>
      </c>
      <c r="GB2" s="345">
        <v>23</v>
      </c>
      <c r="GC2" s="345">
        <v>24</v>
      </c>
      <c r="GD2" s="345">
        <v>25</v>
      </c>
      <c r="GE2" s="217">
        <v>26</v>
      </c>
      <c r="GF2" s="345">
        <v>27</v>
      </c>
      <c r="GG2" s="345">
        <v>28</v>
      </c>
      <c r="GH2" s="345">
        <v>29</v>
      </c>
      <c r="GI2" s="345">
        <v>30</v>
      </c>
      <c r="GJ2" s="364">
        <v>31</v>
      </c>
      <c r="GK2" s="354"/>
      <c r="GL2" s="345">
        <v>1</v>
      </c>
      <c r="GM2" s="345">
        <v>2</v>
      </c>
      <c r="GN2" s="217">
        <v>3</v>
      </c>
      <c r="GO2" s="345">
        <v>4</v>
      </c>
      <c r="GP2" s="345">
        <v>5</v>
      </c>
      <c r="GQ2" s="345">
        <v>6</v>
      </c>
      <c r="GR2" s="345">
        <v>7</v>
      </c>
      <c r="GS2" s="345">
        <v>8</v>
      </c>
      <c r="GT2" s="345">
        <v>9</v>
      </c>
      <c r="GU2" s="217">
        <v>10</v>
      </c>
      <c r="GV2" s="345">
        <v>11</v>
      </c>
      <c r="GW2" s="345">
        <v>12</v>
      </c>
      <c r="GX2" s="345">
        <v>13</v>
      </c>
      <c r="GY2" s="345">
        <v>14</v>
      </c>
      <c r="GZ2" s="345">
        <v>15</v>
      </c>
      <c r="HA2" s="345">
        <v>16</v>
      </c>
      <c r="HB2" s="217">
        <v>17</v>
      </c>
      <c r="HC2" s="345">
        <v>18</v>
      </c>
      <c r="HD2" s="345">
        <v>19</v>
      </c>
      <c r="HE2" s="345">
        <v>20</v>
      </c>
      <c r="HF2" s="345">
        <v>21</v>
      </c>
      <c r="HG2" s="345">
        <v>22</v>
      </c>
      <c r="HH2" s="345">
        <v>23</v>
      </c>
      <c r="HI2" s="217">
        <v>24</v>
      </c>
      <c r="HJ2" s="345">
        <v>25</v>
      </c>
      <c r="HK2" s="345">
        <v>26</v>
      </c>
      <c r="HL2" s="345">
        <v>27</v>
      </c>
      <c r="HM2" s="345">
        <v>28</v>
      </c>
      <c r="HN2" s="345">
        <v>29</v>
      </c>
      <c r="HO2" s="345">
        <v>30</v>
      </c>
      <c r="HP2" s="367">
        <v>31</v>
      </c>
      <c r="HQ2" s="354"/>
      <c r="HR2" s="345">
        <v>1</v>
      </c>
      <c r="HS2" s="345">
        <v>2</v>
      </c>
      <c r="HT2" s="345">
        <v>3</v>
      </c>
      <c r="HU2" s="345">
        <v>4</v>
      </c>
      <c r="HV2" s="345">
        <v>5</v>
      </c>
      <c r="HW2" s="345">
        <v>6</v>
      </c>
      <c r="HX2" s="217">
        <v>7</v>
      </c>
      <c r="HY2" s="345">
        <v>8</v>
      </c>
      <c r="HZ2" s="345">
        <v>9</v>
      </c>
      <c r="IA2" s="345">
        <v>10</v>
      </c>
      <c r="IB2" s="345">
        <v>11</v>
      </c>
      <c r="IC2" s="345">
        <v>12</v>
      </c>
      <c r="ID2" s="345">
        <v>13</v>
      </c>
      <c r="IE2" s="217">
        <v>14</v>
      </c>
      <c r="IF2" s="345">
        <v>15</v>
      </c>
      <c r="IG2" s="345">
        <v>16</v>
      </c>
      <c r="IH2" s="345">
        <v>17</v>
      </c>
      <c r="II2" s="345">
        <v>18</v>
      </c>
      <c r="IJ2" s="345">
        <v>19</v>
      </c>
      <c r="IK2" s="345">
        <v>20</v>
      </c>
      <c r="IL2" s="217">
        <v>21</v>
      </c>
      <c r="IM2" s="345">
        <v>22</v>
      </c>
      <c r="IN2" s="345">
        <v>23</v>
      </c>
      <c r="IO2" s="345">
        <v>24</v>
      </c>
      <c r="IP2" s="345">
        <v>25</v>
      </c>
      <c r="IQ2" s="345">
        <v>26</v>
      </c>
      <c r="IR2" s="345">
        <v>27</v>
      </c>
      <c r="IS2" s="217">
        <v>28</v>
      </c>
      <c r="IT2" s="345">
        <v>29</v>
      </c>
      <c r="IU2" s="345">
        <v>30</v>
      </c>
      <c r="IV2" s="239">
        <v>31</v>
      </c>
      <c r="IW2" s="354"/>
      <c r="IX2" s="345">
        <v>1</v>
      </c>
      <c r="IY2" s="345">
        <v>2</v>
      </c>
      <c r="IZ2" s="345">
        <v>3</v>
      </c>
      <c r="JA2" s="217">
        <v>4</v>
      </c>
      <c r="JB2" s="345">
        <v>5</v>
      </c>
      <c r="JC2" s="345">
        <v>6</v>
      </c>
      <c r="JD2" s="345">
        <v>7</v>
      </c>
      <c r="JE2" s="345">
        <v>8</v>
      </c>
      <c r="JF2" s="345">
        <v>9</v>
      </c>
      <c r="JG2" s="345">
        <v>10</v>
      </c>
      <c r="JH2" s="217">
        <v>11</v>
      </c>
      <c r="JI2" s="345">
        <v>12</v>
      </c>
      <c r="JJ2" s="345">
        <v>13</v>
      </c>
      <c r="JK2" s="345">
        <v>14</v>
      </c>
      <c r="JL2" s="345">
        <v>15</v>
      </c>
      <c r="JM2" s="345">
        <v>16</v>
      </c>
      <c r="JN2" s="345">
        <v>17</v>
      </c>
      <c r="JO2" s="217">
        <v>18</v>
      </c>
      <c r="JP2" s="345">
        <v>19</v>
      </c>
      <c r="JQ2" s="345">
        <v>20</v>
      </c>
      <c r="JR2" s="345">
        <v>21</v>
      </c>
      <c r="JS2" s="345">
        <v>22</v>
      </c>
      <c r="JT2" s="345">
        <v>23</v>
      </c>
      <c r="JU2" s="345">
        <v>24</v>
      </c>
      <c r="JV2" s="217">
        <v>25</v>
      </c>
      <c r="JW2" s="345">
        <v>26</v>
      </c>
      <c r="JX2" s="345">
        <v>27</v>
      </c>
      <c r="JY2" s="345">
        <v>28</v>
      </c>
      <c r="JZ2" s="345">
        <v>29</v>
      </c>
      <c r="KA2" s="345">
        <v>30</v>
      </c>
      <c r="KB2" s="239">
        <v>31</v>
      </c>
      <c r="KC2" s="354"/>
      <c r="KD2" s="345">
        <v>1</v>
      </c>
      <c r="KE2" s="217">
        <v>2</v>
      </c>
      <c r="KF2" s="345">
        <v>3</v>
      </c>
      <c r="KG2" s="345">
        <v>4</v>
      </c>
      <c r="KH2" s="345">
        <v>5</v>
      </c>
      <c r="KI2" s="345">
        <v>6</v>
      </c>
      <c r="KJ2" s="345">
        <v>7</v>
      </c>
      <c r="KK2" s="345">
        <v>8</v>
      </c>
      <c r="KL2" s="217">
        <v>9</v>
      </c>
      <c r="KM2" s="345">
        <v>10</v>
      </c>
      <c r="KN2" s="345">
        <v>11</v>
      </c>
      <c r="KO2" s="345">
        <v>12</v>
      </c>
      <c r="KP2" s="345">
        <v>13</v>
      </c>
      <c r="KQ2" s="345">
        <v>14</v>
      </c>
      <c r="KR2" s="345">
        <v>15</v>
      </c>
      <c r="KS2" s="217">
        <v>16</v>
      </c>
      <c r="KT2" s="345">
        <v>17</v>
      </c>
      <c r="KU2" s="345">
        <v>18</v>
      </c>
      <c r="KV2" s="345">
        <v>19</v>
      </c>
      <c r="KW2" s="345">
        <v>20</v>
      </c>
      <c r="KX2" s="345">
        <v>21</v>
      </c>
      <c r="KY2" s="345">
        <v>22</v>
      </c>
      <c r="KZ2" s="217">
        <v>23</v>
      </c>
      <c r="LA2" s="345">
        <v>24</v>
      </c>
      <c r="LB2" s="345">
        <v>25</v>
      </c>
      <c r="LC2" s="345">
        <v>26</v>
      </c>
      <c r="LD2" s="345">
        <v>27</v>
      </c>
      <c r="LE2" s="345">
        <v>28</v>
      </c>
      <c r="LF2" s="345">
        <v>29</v>
      </c>
      <c r="LG2" s="217">
        <v>30</v>
      </c>
      <c r="LH2" s="239">
        <v>31</v>
      </c>
      <c r="LI2" s="354"/>
      <c r="LJ2" s="345">
        <v>1</v>
      </c>
      <c r="LK2" s="345">
        <v>2</v>
      </c>
      <c r="LL2" s="345">
        <v>3</v>
      </c>
      <c r="LM2" s="345">
        <v>4</v>
      </c>
      <c r="LN2" s="345">
        <v>5</v>
      </c>
      <c r="LO2" s="217">
        <v>6</v>
      </c>
      <c r="LP2" s="345">
        <v>7</v>
      </c>
      <c r="LQ2" s="345">
        <v>8</v>
      </c>
      <c r="LR2" s="345">
        <v>9</v>
      </c>
      <c r="LS2" s="345">
        <v>10</v>
      </c>
      <c r="LT2" s="345">
        <v>11</v>
      </c>
      <c r="LU2" s="345">
        <v>12</v>
      </c>
      <c r="LV2" s="217">
        <v>13</v>
      </c>
      <c r="LW2" s="345">
        <v>14</v>
      </c>
      <c r="LX2" s="345">
        <v>15</v>
      </c>
      <c r="LY2" s="345">
        <v>16</v>
      </c>
      <c r="LZ2" s="345">
        <v>17</v>
      </c>
      <c r="MA2" s="345">
        <v>18</v>
      </c>
      <c r="MB2" s="345">
        <v>19</v>
      </c>
      <c r="MC2" s="217">
        <v>20</v>
      </c>
      <c r="MD2" s="345">
        <v>21</v>
      </c>
      <c r="ME2" s="345">
        <v>22</v>
      </c>
      <c r="MF2" s="345">
        <v>23</v>
      </c>
      <c r="MG2" s="345">
        <v>24</v>
      </c>
      <c r="MH2" s="345">
        <v>25</v>
      </c>
      <c r="MI2" s="345">
        <v>26</v>
      </c>
      <c r="MJ2" s="217">
        <v>27</v>
      </c>
      <c r="MK2" s="345">
        <v>28</v>
      </c>
      <c r="ML2" s="345">
        <v>29</v>
      </c>
      <c r="MM2" s="345">
        <v>30</v>
      </c>
      <c r="MN2" s="239">
        <v>31</v>
      </c>
      <c r="MO2" s="354"/>
      <c r="MP2" s="345">
        <v>1</v>
      </c>
      <c r="MQ2" s="345">
        <v>2</v>
      </c>
      <c r="MR2" s="345">
        <v>3</v>
      </c>
      <c r="MS2" s="217">
        <v>4</v>
      </c>
      <c r="MT2" s="345">
        <v>5</v>
      </c>
      <c r="MU2" s="345">
        <v>6</v>
      </c>
      <c r="MV2" s="345">
        <v>7</v>
      </c>
      <c r="MW2" s="345">
        <v>8</v>
      </c>
      <c r="MX2" s="345">
        <v>9</v>
      </c>
      <c r="MY2" s="345">
        <v>10</v>
      </c>
      <c r="MZ2" s="217">
        <v>11</v>
      </c>
      <c r="NA2" s="345">
        <v>12</v>
      </c>
      <c r="NB2" s="345">
        <v>13</v>
      </c>
      <c r="NC2" s="345">
        <v>14</v>
      </c>
      <c r="ND2" s="345">
        <v>15</v>
      </c>
      <c r="NE2" s="345">
        <v>16</v>
      </c>
      <c r="NF2" s="345">
        <v>17</v>
      </c>
      <c r="NG2" s="217">
        <v>18</v>
      </c>
      <c r="NH2" s="345">
        <v>19</v>
      </c>
      <c r="NI2" s="345">
        <v>20</v>
      </c>
      <c r="NJ2" s="345">
        <v>21</v>
      </c>
      <c r="NK2" s="345">
        <v>22</v>
      </c>
      <c r="NL2" s="345">
        <v>23</v>
      </c>
      <c r="NM2" s="345">
        <v>24</v>
      </c>
      <c r="NN2" s="217">
        <v>25</v>
      </c>
      <c r="NO2" s="345">
        <v>26</v>
      </c>
      <c r="NP2" s="345">
        <v>27</v>
      </c>
      <c r="NQ2" s="345">
        <v>28</v>
      </c>
      <c r="NR2" s="345">
        <v>29</v>
      </c>
      <c r="NS2" s="345">
        <v>30</v>
      </c>
      <c r="NT2" s="239">
        <v>31</v>
      </c>
    </row>
    <row r="3" spans="1:384">
      <c r="A3" s="261" t="s">
        <v>206</v>
      </c>
      <c r="B3" s="213"/>
      <c r="C3" s="228"/>
      <c r="D3" s="228"/>
      <c r="E3" s="940" t="s">
        <v>154</v>
      </c>
      <c r="F3" s="941"/>
      <c r="G3" s="941"/>
      <c r="H3" s="941"/>
      <c r="I3" s="941"/>
      <c r="J3" s="941"/>
      <c r="K3" s="942"/>
      <c r="L3" s="213"/>
      <c r="M3" s="213"/>
      <c r="N3" s="213"/>
      <c r="O3" s="213"/>
      <c r="P3" s="213"/>
      <c r="Q3" s="213"/>
      <c r="R3" s="213"/>
      <c r="S3" s="213"/>
      <c r="T3" s="213"/>
      <c r="U3" s="810" t="s">
        <v>135</v>
      </c>
      <c r="V3" s="811"/>
      <c r="W3" s="811"/>
      <c r="X3" s="811"/>
      <c r="Y3" s="812"/>
      <c r="Z3" s="810" t="s">
        <v>134</v>
      </c>
      <c r="AA3" s="811"/>
      <c r="AB3" s="811"/>
      <c r="AC3" s="811"/>
      <c r="AD3" s="811"/>
      <c r="AE3" s="812"/>
      <c r="AF3" s="305"/>
      <c r="AG3" s="355" t="s">
        <v>206</v>
      </c>
      <c r="AH3" s="213"/>
      <c r="AI3" s="213"/>
      <c r="AJ3" s="213"/>
      <c r="AK3" s="213"/>
      <c r="AL3" s="213"/>
      <c r="AM3" s="810" t="s">
        <v>136</v>
      </c>
      <c r="AN3" s="811"/>
      <c r="AO3" s="811"/>
      <c r="AP3" s="811"/>
      <c r="AQ3" s="811"/>
      <c r="AR3" s="811"/>
      <c r="AS3" s="811"/>
      <c r="AT3" s="811"/>
      <c r="AU3" s="811"/>
      <c r="AV3" s="812"/>
      <c r="AW3" s="213"/>
      <c r="AX3" s="213"/>
      <c r="AY3" s="213"/>
      <c r="AZ3" s="213"/>
      <c r="BA3" s="213"/>
      <c r="BB3" s="213"/>
      <c r="BC3" s="213"/>
      <c r="BD3" s="213"/>
      <c r="BE3" s="810" t="s">
        <v>137</v>
      </c>
      <c r="BF3" s="796"/>
      <c r="BG3" s="796"/>
      <c r="BH3" s="796"/>
      <c r="BI3" s="796"/>
      <c r="BJ3" s="797"/>
      <c r="BK3" s="216"/>
      <c r="BL3" s="356"/>
      <c r="BM3" s="355" t="s">
        <v>206</v>
      </c>
      <c r="BN3" s="810" t="s">
        <v>138</v>
      </c>
      <c r="BO3" s="796"/>
      <c r="BP3" s="796"/>
      <c r="BQ3" s="796"/>
      <c r="BR3" s="796"/>
      <c r="BS3" s="797"/>
      <c r="BT3" s="213"/>
      <c r="BU3" s="213"/>
      <c r="BV3" s="213"/>
      <c r="BW3" s="213"/>
      <c r="BX3" s="213"/>
      <c r="BY3" s="213"/>
      <c r="BZ3" s="213"/>
      <c r="CA3" s="213"/>
      <c r="CB3" s="213"/>
      <c r="CC3" s="213"/>
      <c r="CD3" s="213"/>
      <c r="CE3" s="213"/>
      <c r="CF3" s="213"/>
      <c r="CG3" s="213"/>
      <c r="CH3" s="213"/>
      <c r="CI3" s="223"/>
      <c r="CJ3" s="224"/>
      <c r="CK3" s="224"/>
      <c r="CL3" s="224"/>
      <c r="CM3" s="213"/>
      <c r="CN3" s="213"/>
      <c r="CO3" s="810" t="s">
        <v>148</v>
      </c>
      <c r="CP3" s="811"/>
      <c r="CQ3" s="811"/>
      <c r="CR3" s="949"/>
      <c r="CS3" s="355" t="s">
        <v>206</v>
      </c>
      <c r="CT3" s="965"/>
      <c r="CU3" s="812"/>
      <c r="CV3" s="213"/>
      <c r="CW3" s="213"/>
      <c r="CX3" s="213"/>
      <c r="CY3" s="213"/>
      <c r="CZ3" s="213"/>
      <c r="DA3" s="213"/>
      <c r="DB3" s="966" t="s">
        <v>197</v>
      </c>
      <c r="DC3" s="967"/>
      <c r="DD3" s="967"/>
      <c r="DE3" s="968"/>
      <c r="DF3" s="213"/>
      <c r="DG3" s="213"/>
      <c r="DH3" s="213"/>
      <c r="DI3" s="213"/>
      <c r="DJ3" s="213"/>
      <c r="DK3" s="213"/>
      <c r="DL3" s="213"/>
      <c r="DM3" s="213"/>
      <c r="DN3" s="213"/>
      <c r="DO3" s="226"/>
      <c r="DP3" s="309"/>
      <c r="DQ3" s="810" t="s">
        <v>201</v>
      </c>
      <c r="DR3" s="796"/>
      <c r="DS3" s="796"/>
      <c r="DT3" s="796"/>
      <c r="DU3" s="796"/>
      <c r="DV3" s="796"/>
      <c r="DW3" s="797"/>
      <c r="DX3" s="356"/>
      <c r="DY3" s="355" t="s">
        <v>206</v>
      </c>
      <c r="DZ3" s="265"/>
      <c r="EA3" s="213"/>
      <c r="EB3" s="213"/>
      <c r="EC3" s="213"/>
      <c r="ED3" s="213"/>
      <c r="EE3" s="213"/>
      <c r="EF3" s="213"/>
      <c r="EG3" s="213"/>
      <c r="EH3" s="213"/>
      <c r="EI3" s="213"/>
      <c r="EJ3" s="950" t="s">
        <v>199</v>
      </c>
      <c r="EK3" s="951"/>
      <c r="EL3" s="951"/>
      <c r="EM3" s="951"/>
      <c r="EN3" s="952"/>
      <c r="EO3" s="213"/>
      <c r="EP3" s="213"/>
      <c r="EQ3" s="213"/>
      <c r="ER3" s="213"/>
      <c r="ES3" s="213"/>
      <c r="ET3" s="213"/>
      <c r="EU3" s="213"/>
      <c r="EV3" s="213"/>
      <c r="EW3" s="810" t="s">
        <v>147</v>
      </c>
      <c r="EX3" s="796"/>
      <c r="EY3" s="796"/>
      <c r="EZ3" s="796"/>
      <c r="FA3" s="797"/>
      <c r="FB3" s="213"/>
      <c r="FC3" s="213"/>
      <c r="FD3" s="362"/>
      <c r="FE3" s="355" t="s">
        <v>206</v>
      </c>
      <c r="FF3" s="213"/>
      <c r="FG3" s="213"/>
      <c r="FH3" s="213"/>
      <c r="FI3" s="213"/>
      <c r="FJ3" s="213"/>
      <c r="FK3" s="810" t="s">
        <v>146</v>
      </c>
      <c r="FL3" s="796"/>
      <c r="FM3" s="796"/>
      <c r="FN3" s="796"/>
      <c r="FO3" s="796"/>
      <c r="FP3" s="797"/>
      <c r="FQ3" s="213"/>
      <c r="FR3" s="213"/>
      <c r="FS3" s="213"/>
      <c r="FT3" s="213"/>
      <c r="FU3" s="213"/>
      <c r="FV3" s="213"/>
      <c r="FW3" s="213"/>
      <c r="FX3" s="213"/>
      <c r="FY3" s="213"/>
      <c r="FZ3" s="213"/>
      <c r="GA3" s="810" t="s">
        <v>143</v>
      </c>
      <c r="GB3" s="796"/>
      <c r="GC3" s="796"/>
      <c r="GD3" s="796"/>
      <c r="GE3" s="797"/>
      <c r="GF3" s="810" t="s">
        <v>151</v>
      </c>
      <c r="GG3" s="796"/>
      <c r="GH3" s="796"/>
      <c r="GI3" s="797"/>
      <c r="GJ3" s="365"/>
      <c r="GK3" s="355" t="s">
        <v>206</v>
      </c>
      <c r="GL3" s="32"/>
      <c r="GM3" s="1017" t="s">
        <v>198</v>
      </c>
      <c r="GN3" s="1018"/>
      <c r="GO3" s="1018"/>
      <c r="GP3" s="1019"/>
      <c r="GQ3" s="213"/>
      <c r="GR3" s="213"/>
      <c r="GS3" s="213"/>
      <c r="GT3" s="213"/>
      <c r="GU3" s="213"/>
      <c r="GV3" s="213"/>
      <c r="GW3" s="213"/>
      <c r="GX3" s="213"/>
      <c r="GY3" s="213"/>
      <c r="GZ3" s="213"/>
      <c r="HA3" s="213"/>
      <c r="HB3" s="213"/>
      <c r="HC3" s="227"/>
      <c r="HD3" s="227"/>
      <c r="HE3" s="227"/>
      <c r="HF3" s="227"/>
      <c r="HG3" s="1027" t="s">
        <v>152</v>
      </c>
      <c r="HH3" s="1027"/>
      <c r="HI3" s="1027"/>
      <c r="HJ3" s="1027"/>
      <c r="HK3" s="1028"/>
      <c r="HL3" s="213"/>
      <c r="HM3" s="213"/>
      <c r="HN3" s="213"/>
      <c r="HO3" s="213"/>
      <c r="HP3" s="362"/>
      <c r="HQ3" s="355" t="s">
        <v>206</v>
      </c>
      <c r="HR3" s="213"/>
      <c r="HS3" s="213"/>
      <c r="HT3" s="213"/>
      <c r="HU3" s="213"/>
      <c r="HV3" s="213"/>
      <c r="HW3" s="213"/>
      <c r="HX3" s="213"/>
      <c r="HY3" s="213"/>
      <c r="HZ3" s="213"/>
      <c r="IA3" s="213"/>
      <c r="IB3" s="213"/>
      <c r="IC3" s="213"/>
      <c r="ID3" s="213"/>
      <c r="IE3" s="213"/>
      <c r="IF3" s="213"/>
      <c r="IG3" s="213"/>
      <c r="IH3" s="213"/>
      <c r="II3" s="213"/>
      <c r="IJ3" s="213"/>
      <c r="IK3" s="213"/>
      <c r="IL3" s="213"/>
      <c r="IM3" s="213"/>
      <c r="IN3" s="213"/>
      <c r="IO3" s="213"/>
      <c r="IP3" s="213"/>
      <c r="IQ3" s="213"/>
      <c r="IR3" s="213"/>
      <c r="IS3" s="213"/>
      <c r="IT3" s="213"/>
      <c r="IU3" s="213"/>
      <c r="IV3" s="362"/>
      <c r="IW3" s="355" t="s">
        <v>206</v>
      </c>
      <c r="IX3" s="213"/>
      <c r="IY3" s="213"/>
      <c r="IZ3" s="213"/>
      <c r="JA3" s="213"/>
      <c r="JB3" s="213"/>
      <c r="JC3" s="213"/>
      <c r="JD3" s="213"/>
      <c r="JE3" s="213"/>
      <c r="JF3" s="213"/>
      <c r="JG3" s="213"/>
      <c r="JH3" s="213"/>
      <c r="JI3" s="213"/>
      <c r="JJ3" s="213"/>
      <c r="JK3" s="213"/>
      <c r="JL3" s="213"/>
      <c r="JM3" s="213"/>
      <c r="JN3" s="213"/>
      <c r="JO3" s="213"/>
      <c r="JP3" s="213"/>
      <c r="JQ3" s="213"/>
      <c r="JR3" s="213"/>
      <c r="JS3" s="213"/>
      <c r="JT3" s="213"/>
      <c r="JU3" s="213"/>
      <c r="JV3" s="213"/>
      <c r="JW3" s="213"/>
      <c r="JX3" s="213"/>
      <c r="JY3" s="213"/>
      <c r="JZ3" s="213"/>
      <c r="KA3" s="213"/>
      <c r="KB3" s="356"/>
      <c r="KC3" s="355" t="s">
        <v>206</v>
      </c>
      <c r="KD3" s="213"/>
      <c r="KE3" s="213"/>
      <c r="KF3" s="213"/>
      <c r="KG3" s="213"/>
      <c r="KH3" s="213"/>
      <c r="KI3" s="213"/>
      <c r="KJ3" s="213"/>
      <c r="KK3" s="213"/>
      <c r="KL3" s="984" t="s">
        <v>232</v>
      </c>
      <c r="KM3" s="985"/>
      <c r="KN3" s="985"/>
      <c r="KO3" s="985"/>
      <c r="KP3" s="985"/>
      <c r="KQ3" s="985"/>
      <c r="KR3" s="985"/>
      <c r="KS3" s="986"/>
      <c r="KT3" s="213"/>
      <c r="KU3" s="213"/>
      <c r="KV3" s="213"/>
      <c r="KW3" s="213"/>
      <c r="KX3" s="213"/>
      <c r="KY3" s="213"/>
      <c r="KZ3" s="213"/>
      <c r="LA3" s="213"/>
      <c r="LB3" s="993" t="s">
        <v>230</v>
      </c>
      <c r="LC3" s="994"/>
      <c r="LD3" s="994"/>
      <c r="LE3" s="994"/>
      <c r="LF3" s="995"/>
      <c r="LG3" s="1002" t="s">
        <v>229</v>
      </c>
      <c r="LH3" s="1003"/>
      <c r="LI3" s="355" t="s">
        <v>206</v>
      </c>
      <c r="LJ3" s="1002" t="s">
        <v>229</v>
      </c>
      <c r="LK3" s="1021"/>
      <c r="LL3" s="1022"/>
      <c r="LM3" s="213"/>
      <c r="LN3" s="213"/>
      <c r="LO3" s="213"/>
      <c r="LP3" s="213"/>
      <c r="LQ3" s="213"/>
      <c r="LR3" s="213"/>
      <c r="LS3" s="213"/>
      <c r="LT3" s="213"/>
      <c r="LU3" s="213"/>
      <c r="LV3" s="213"/>
      <c r="LW3" s="213"/>
      <c r="LX3" s="213"/>
      <c r="LY3" s="213"/>
      <c r="LZ3" s="213"/>
      <c r="MA3" s="213"/>
      <c r="MB3" s="213"/>
      <c r="MC3" s="213"/>
      <c r="MD3" s="213"/>
      <c r="ME3" s="213"/>
      <c r="MF3" s="213"/>
      <c r="MG3" s="213"/>
      <c r="MH3" s="213"/>
      <c r="MI3" s="213"/>
      <c r="MJ3" s="213"/>
      <c r="MK3" s="213"/>
      <c r="ML3" s="213"/>
      <c r="MM3" s="213"/>
      <c r="MN3" s="356"/>
      <c r="MO3" s="355" t="s">
        <v>206</v>
      </c>
      <c r="MP3" s="213"/>
      <c r="MQ3" s="213"/>
      <c r="MR3" s="213"/>
      <c r="MS3" s="810" t="s">
        <v>231</v>
      </c>
      <c r="MT3" s="811"/>
      <c r="MU3" s="811"/>
      <c r="MV3" s="811"/>
      <c r="MW3" s="811"/>
      <c r="MX3" s="811"/>
      <c r="MY3" s="811"/>
      <c r="MZ3" s="812"/>
      <c r="NA3" s="213"/>
      <c r="NB3" s="213"/>
      <c r="NC3" s="213"/>
      <c r="ND3" s="213"/>
      <c r="NE3" s="213"/>
      <c r="NF3" s="213"/>
      <c r="NG3" s="213"/>
      <c r="NH3" s="213"/>
      <c r="NI3" s="213"/>
      <c r="NJ3" s="213"/>
      <c r="NK3" s="213"/>
      <c r="NL3" s="213"/>
      <c r="NM3" s="213"/>
      <c r="NN3" s="213"/>
      <c r="NO3" s="213"/>
      <c r="NP3" s="213"/>
      <c r="NQ3" s="213"/>
      <c r="NR3" s="213"/>
      <c r="NS3" s="213"/>
      <c r="NT3" s="362"/>
    </row>
    <row r="4" spans="1:384">
      <c r="A4" s="261" t="s">
        <v>207</v>
      </c>
      <c r="B4" s="213"/>
      <c r="C4" s="228"/>
      <c r="D4" s="228"/>
      <c r="E4" s="943"/>
      <c r="F4" s="944"/>
      <c r="G4" s="944"/>
      <c r="H4" s="944"/>
      <c r="I4" s="944"/>
      <c r="J4" s="944"/>
      <c r="K4" s="945"/>
      <c r="L4" s="213"/>
      <c r="M4" s="213"/>
      <c r="N4" s="213"/>
      <c r="O4" s="213"/>
      <c r="P4" s="213"/>
      <c r="Q4" s="213"/>
      <c r="R4" s="213"/>
      <c r="S4" s="213"/>
      <c r="T4" s="213"/>
      <c r="U4" s="213"/>
      <c r="V4" s="213"/>
      <c r="W4" s="213"/>
      <c r="X4" s="213"/>
      <c r="Y4" s="213"/>
      <c r="Z4" s="219"/>
      <c r="AA4" s="220"/>
      <c r="AB4" s="220"/>
      <c r="AC4" s="220"/>
      <c r="AD4" s="220"/>
      <c r="AE4" s="220"/>
      <c r="AF4" s="305"/>
      <c r="AG4" s="355" t="s">
        <v>207</v>
      </c>
      <c r="AH4" s="213"/>
      <c r="AI4" s="213"/>
      <c r="AJ4" s="213"/>
      <c r="AK4" s="213"/>
      <c r="AL4" s="213"/>
      <c r="AM4" s="810" t="s">
        <v>216</v>
      </c>
      <c r="AN4" s="811"/>
      <c r="AO4" s="811"/>
      <c r="AP4" s="811"/>
      <c r="AQ4" s="811"/>
      <c r="AR4" s="811"/>
      <c r="AS4" s="811"/>
      <c r="AT4" s="811"/>
      <c r="AU4" s="811"/>
      <c r="AV4" s="812"/>
      <c r="AW4" s="213"/>
      <c r="AX4" s="213"/>
      <c r="AY4" s="213"/>
      <c r="AZ4" s="213"/>
      <c r="BA4" s="213"/>
      <c r="BB4" s="213"/>
      <c r="BC4" s="213"/>
      <c r="BD4" s="213"/>
      <c r="BE4" s="810" t="s">
        <v>217</v>
      </c>
      <c r="BF4" s="796"/>
      <c r="BG4" s="796"/>
      <c r="BH4" s="796"/>
      <c r="BI4" s="796"/>
      <c r="BJ4" s="797"/>
      <c r="BK4" s="216"/>
      <c r="BL4" s="356"/>
      <c r="BM4" s="355" t="s">
        <v>207</v>
      </c>
      <c r="BN4" s="810" t="s">
        <v>138</v>
      </c>
      <c r="BO4" s="796"/>
      <c r="BP4" s="796"/>
      <c r="BQ4" s="796"/>
      <c r="BR4" s="796"/>
      <c r="BS4" s="797"/>
      <c r="BT4" s="213"/>
      <c r="BU4" s="213"/>
      <c r="BV4" s="213"/>
      <c r="BW4" s="213"/>
      <c r="BX4" s="213"/>
      <c r="BY4" s="213"/>
      <c r="BZ4" s="213"/>
      <c r="CA4" s="213"/>
      <c r="CB4" s="213"/>
      <c r="CC4" s="213"/>
      <c r="CD4" s="213"/>
      <c r="CE4" s="213"/>
      <c r="CF4" s="213"/>
      <c r="CG4" s="213"/>
      <c r="CH4" s="213"/>
      <c r="CI4" s="223"/>
      <c r="CJ4" s="224"/>
      <c r="CK4" s="950" t="s">
        <v>196</v>
      </c>
      <c r="CL4" s="951"/>
      <c r="CM4" s="951"/>
      <c r="CN4" s="952"/>
      <c r="CO4" s="219"/>
      <c r="CP4" s="220"/>
      <c r="CQ4" s="220"/>
      <c r="CR4" s="361"/>
      <c r="CS4" s="355" t="s">
        <v>207</v>
      </c>
      <c r="CT4" s="218"/>
      <c r="CU4" s="218"/>
      <c r="CV4" s="213"/>
      <c r="CW4" s="213"/>
      <c r="CX4" s="213"/>
      <c r="CY4" s="213"/>
      <c r="CZ4" s="213"/>
      <c r="DA4" s="213"/>
      <c r="DB4" s="966" t="s">
        <v>197</v>
      </c>
      <c r="DC4" s="967"/>
      <c r="DD4" s="967"/>
      <c r="DE4" s="968"/>
      <c r="DF4" s="213"/>
      <c r="DG4" s="213"/>
      <c r="DH4" s="213"/>
      <c r="DI4" s="213"/>
      <c r="DJ4" s="213"/>
      <c r="DK4" s="213"/>
      <c r="DL4" s="213"/>
      <c r="DM4" s="213"/>
      <c r="DN4" s="213"/>
      <c r="DO4" s="959" t="s">
        <v>150</v>
      </c>
      <c r="DP4" s="964"/>
      <c r="DQ4" s="964"/>
      <c r="DR4" s="964"/>
      <c r="DS4" s="964"/>
      <c r="DT4" s="964"/>
      <c r="DU4" s="964"/>
      <c r="DV4" s="964"/>
      <c r="DW4" s="969"/>
      <c r="DX4" s="356"/>
      <c r="DY4" s="355" t="s">
        <v>207</v>
      </c>
      <c r="DZ4" s="225"/>
      <c r="EA4" s="213"/>
      <c r="EB4" s="213"/>
      <c r="EC4" s="213"/>
      <c r="ED4" s="213"/>
      <c r="EE4" s="213"/>
      <c r="EF4" s="213"/>
      <c r="EG4" s="213"/>
      <c r="EH4" s="213"/>
      <c r="EI4" s="213"/>
      <c r="EJ4" s="950" t="s">
        <v>199</v>
      </c>
      <c r="EK4" s="951"/>
      <c r="EL4" s="951"/>
      <c r="EM4" s="951"/>
      <c r="EN4" s="952"/>
      <c r="EO4" s="213"/>
      <c r="EP4" s="213"/>
      <c r="EQ4" s="213"/>
      <c r="ER4" s="213"/>
      <c r="ES4" s="213"/>
      <c r="ET4" s="213"/>
      <c r="EU4" s="213"/>
      <c r="EV4" s="213"/>
      <c r="EW4" s="810" t="s">
        <v>147</v>
      </c>
      <c r="EX4" s="796"/>
      <c r="EY4" s="796"/>
      <c r="EZ4" s="796"/>
      <c r="FA4" s="797"/>
      <c r="FB4" s="213"/>
      <c r="FC4" s="213"/>
      <c r="FD4" s="362"/>
      <c r="FE4" s="355" t="s">
        <v>207</v>
      </c>
      <c r="FF4" s="213"/>
      <c r="FG4" s="213"/>
      <c r="FH4" s="213"/>
      <c r="FI4" s="213"/>
      <c r="FJ4" s="213"/>
      <c r="FK4" s="213"/>
      <c r="FL4" s="213"/>
      <c r="FM4" s="213"/>
      <c r="FN4" s="213"/>
      <c r="FO4" s="213"/>
      <c r="FP4" s="213"/>
      <c r="FQ4" s="213"/>
      <c r="FR4" s="213"/>
      <c r="FS4" s="213"/>
      <c r="FT4" s="213"/>
      <c r="FU4" s="213"/>
      <c r="FV4" s="213"/>
      <c r="FW4" s="213"/>
      <c r="FX4" s="213"/>
      <c r="FY4" s="213"/>
      <c r="FZ4" s="213"/>
      <c r="GA4" s="810" t="s">
        <v>143</v>
      </c>
      <c r="GB4" s="796"/>
      <c r="GC4" s="796"/>
      <c r="GD4" s="796"/>
      <c r="GE4" s="797"/>
      <c r="GF4" s="810" t="s">
        <v>151</v>
      </c>
      <c r="GG4" s="796"/>
      <c r="GH4" s="796"/>
      <c r="GI4" s="797"/>
      <c r="GJ4" s="365"/>
      <c r="GK4" s="355" t="s">
        <v>214</v>
      </c>
      <c r="GL4" s="219"/>
      <c r="GM4" s="1017" t="s">
        <v>198</v>
      </c>
      <c r="GN4" s="1018"/>
      <c r="GO4" s="1018"/>
      <c r="GP4" s="1019"/>
      <c r="GQ4" s="213"/>
      <c r="GR4" s="213"/>
      <c r="GS4" s="213"/>
      <c r="GT4" s="213"/>
      <c r="GU4" s="213"/>
      <c r="GV4" s="213"/>
      <c r="GW4" s="213"/>
      <c r="GX4" s="213"/>
      <c r="GY4" s="213"/>
      <c r="GZ4" s="213"/>
      <c r="HA4" s="213"/>
      <c r="HB4" s="213"/>
      <c r="HC4" s="1029" t="s">
        <v>144</v>
      </c>
      <c r="HD4" s="1027"/>
      <c r="HE4" s="1027"/>
      <c r="HF4" s="1027"/>
      <c r="HG4" s="1027"/>
      <c r="HH4" s="1027"/>
      <c r="HI4" s="1027"/>
      <c r="HJ4" s="1027"/>
      <c r="HK4" s="1028"/>
      <c r="HL4" s="213"/>
      <c r="HM4" s="213"/>
      <c r="HN4" s="213"/>
      <c r="HO4" s="213"/>
      <c r="HP4" s="362"/>
      <c r="HQ4" s="355" t="s">
        <v>207</v>
      </c>
      <c r="HR4" s="213"/>
      <c r="HS4" s="213"/>
      <c r="HT4" s="213"/>
      <c r="HU4" s="959" t="s">
        <v>153</v>
      </c>
      <c r="HV4" s="960"/>
      <c r="HW4" s="961"/>
      <c r="HX4" s="1014" t="s">
        <v>141</v>
      </c>
      <c r="HY4" s="1015"/>
      <c r="HZ4" s="1015"/>
      <c r="IA4" s="1015"/>
      <c r="IB4" s="1015"/>
      <c r="IC4" s="1015"/>
      <c r="ID4" s="1015"/>
      <c r="IE4" s="1016"/>
      <c r="IF4" s="213"/>
      <c r="IG4" s="213"/>
      <c r="IH4" s="213"/>
      <c r="II4" s="213"/>
      <c r="IJ4" s="213"/>
      <c r="IK4" s="213"/>
      <c r="IL4" s="213"/>
      <c r="IM4" s="213"/>
      <c r="IN4" s="213"/>
      <c r="IO4" s="213"/>
      <c r="IP4" s="213"/>
      <c r="IQ4" s="213"/>
      <c r="IR4" s="213"/>
      <c r="IS4" s="213"/>
      <c r="IT4" s="213"/>
      <c r="IU4" s="213"/>
      <c r="IV4" s="362"/>
      <c r="IW4" s="355" t="s">
        <v>207</v>
      </c>
      <c r="IX4" s="213"/>
      <c r="IY4" s="213"/>
      <c r="IZ4" s="213"/>
      <c r="JA4" s="213"/>
      <c r="JB4" s="213"/>
      <c r="JC4" s="213"/>
      <c r="JD4" s="213"/>
      <c r="JE4" s="213"/>
      <c r="JF4" s="213"/>
      <c r="JG4" s="213"/>
      <c r="JH4" s="213"/>
      <c r="JI4" s="213"/>
      <c r="JJ4" s="213"/>
      <c r="JK4" s="213"/>
      <c r="JL4" s="213"/>
      <c r="JM4" s="213"/>
      <c r="JN4" s="213"/>
      <c r="JO4" s="213"/>
      <c r="JP4" s="213"/>
      <c r="JQ4" s="213"/>
      <c r="JR4" s="213"/>
      <c r="JS4" s="213"/>
      <c r="JT4" s="213"/>
      <c r="JU4" s="213"/>
      <c r="JV4" s="213"/>
      <c r="JW4" s="213"/>
      <c r="JX4" s="213"/>
      <c r="JY4" s="213"/>
      <c r="JZ4" s="213"/>
      <c r="KA4" s="213"/>
      <c r="KB4" s="356"/>
      <c r="KC4" s="355" t="s">
        <v>207</v>
      </c>
      <c r="KD4" s="213"/>
      <c r="KE4" s="213"/>
      <c r="KF4" s="213"/>
      <c r="KG4" s="213"/>
      <c r="KH4" s="213"/>
      <c r="KI4" s="213"/>
      <c r="KJ4" s="213"/>
      <c r="KK4" s="213"/>
      <c r="KL4" s="987"/>
      <c r="KM4" s="988"/>
      <c r="KN4" s="988"/>
      <c r="KO4" s="988"/>
      <c r="KP4" s="988"/>
      <c r="KQ4" s="988"/>
      <c r="KR4" s="988"/>
      <c r="KS4" s="989"/>
      <c r="KT4" s="213"/>
      <c r="KU4" s="213"/>
      <c r="KV4" s="213"/>
      <c r="KW4" s="213"/>
      <c r="KX4" s="213"/>
      <c r="KY4" s="213"/>
      <c r="KZ4" s="213"/>
      <c r="LA4" s="213"/>
      <c r="LB4" s="996"/>
      <c r="LC4" s="997"/>
      <c r="LD4" s="997"/>
      <c r="LE4" s="997"/>
      <c r="LF4" s="998"/>
      <c r="LG4" s="1004"/>
      <c r="LH4" s="1005"/>
      <c r="LI4" s="355" t="s">
        <v>207</v>
      </c>
      <c r="LJ4" s="1004"/>
      <c r="LK4" s="1023"/>
      <c r="LL4" s="1024"/>
      <c r="LM4" s="213"/>
      <c r="LN4" s="213"/>
      <c r="LO4" s="213"/>
      <c r="LP4" s="213"/>
      <c r="LQ4" s="213"/>
      <c r="LR4" s="213"/>
      <c r="LS4" s="213"/>
      <c r="LT4" s="213"/>
      <c r="LU4" s="213"/>
      <c r="LV4" s="213"/>
      <c r="LW4" s="213"/>
      <c r="LX4" s="213"/>
      <c r="LY4" s="213"/>
      <c r="LZ4" s="213"/>
      <c r="MA4" s="213"/>
      <c r="MB4" s="213"/>
      <c r="MC4" s="213"/>
      <c r="MD4" s="213"/>
      <c r="ME4" s="213"/>
      <c r="MF4" s="213"/>
      <c r="MG4" s="213"/>
      <c r="MH4" s="213"/>
      <c r="MI4" s="213"/>
      <c r="MJ4" s="213"/>
      <c r="MK4" s="213"/>
      <c r="ML4" s="213"/>
      <c r="MM4" s="213"/>
      <c r="MN4" s="356"/>
      <c r="MO4" s="355" t="s">
        <v>207</v>
      </c>
      <c r="MP4" s="213"/>
      <c r="MQ4" s="213"/>
      <c r="MR4" s="213"/>
      <c r="MS4" s="213"/>
      <c r="MT4" s="213"/>
      <c r="MU4" s="213"/>
      <c r="MV4" s="213"/>
      <c r="MW4" s="213"/>
      <c r="MX4" s="213"/>
      <c r="MY4" s="213"/>
      <c r="MZ4" s="213"/>
      <c r="NA4" s="213"/>
      <c r="NB4" s="213"/>
      <c r="NC4" s="213"/>
      <c r="ND4" s="213"/>
      <c r="NE4" s="213"/>
      <c r="NF4" s="213"/>
      <c r="NG4" s="1020" t="s">
        <v>133</v>
      </c>
      <c r="NH4" s="976"/>
      <c r="NI4" s="976"/>
      <c r="NJ4" s="976"/>
      <c r="NK4" s="977"/>
      <c r="NL4" s="213"/>
      <c r="NM4" s="213"/>
      <c r="NN4" s="213"/>
      <c r="NO4" s="213"/>
      <c r="NP4" s="213"/>
      <c r="NQ4" s="213"/>
      <c r="NR4" s="213"/>
      <c r="NS4" s="213"/>
      <c r="NT4" s="362"/>
    </row>
    <row r="5" spans="1:384">
      <c r="A5" s="261" t="s">
        <v>209</v>
      </c>
      <c r="B5" s="213"/>
      <c r="C5" s="228"/>
      <c r="D5" s="228"/>
      <c r="E5" s="312"/>
      <c r="F5" s="312"/>
      <c r="G5" s="312"/>
      <c r="H5" s="312"/>
      <c r="I5" s="312"/>
      <c r="J5" s="312"/>
      <c r="K5" s="312"/>
      <c r="L5" s="213"/>
      <c r="M5" s="213"/>
      <c r="N5" s="213"/>
      <c r="O5" s="213"/>
      <c r="P5" s="213"/>
      <c r="Q5" s="213"/>
      <c r="R5" s="213"/>
      <c r="S5" s="213"/>
      <c r="T5" s="213"/>
      <c r="U5" s="213"/>
      <c r="V5" s="213"/>
      <c r="W5" s="213"/>
      <c r="X5" s="213"/>
      <c r="Y5" s="213"/>
      <c r="Z5" s="219"/>
      <c r="AA5" s="220"/>
      <c r="AB5" s="220"/>
      <c r="AC5" s="220"/>
      <c r="AD5" s="220"/>
      <c r="AE5" s="220"/>
      <c r="AF5" s="305"/>
      <c r="AG5" s="355" t="s">
        <v>209</v>
      </c>
      <c r="AH5" s="213"/>
      <c r="AI5" s="213"/>
      <c r="AJ5" s="213"/>
      <c r="AK5" s="213"/>
      <c r="AL5" s="213"/>
      <c r="AM5" s="213"/>
      <c r="AN5" s="213"/>
      <c r="AO5" s="213"/>
      <c r="AP5" s="213"/>
      <c r="AQ5" s="213"/>
      <c r="AR5" s="213"/>
      <c r="AS5" s="213"/>
      <c r="AT5" s="213"/>
      <c r="AU5" s="213"/>
      <c r="AV5" s="213"/>
      <c r="AW5" s="959" t="s">
        <v>140</v>
      </c>
      <c r="AX5" s="960"/>
      <c r="AY5" s="960"/>
      <c r="AZ5" s="961"/>
      <c r="BA5" s="962" t="s">
        <v>139</v>
      </c>
      <c r="BB5" s="963"/>
      <c r="BC5" s="959" t="s">
        <v>140</v>
      </c>
      <c r="BD5" s="964"/>
      <c r="BE5" s="964"/>
      <c r="BF5" s="964"/>
      <c r="BG5" s="220"/>
      <c r="BH5" s="220"/>
      <c r="BI5" s="220"/>
      <c r="BJ5" s="220"/>
      <c r="BK5" s="216"/>
      <c r="BL5" s="356"/>
      <c r="BM5" s="355" t="s">
        <v>209</v>
      </c>
      <c r="BN5" s="260"/>
      <c r="BO5" s="260"/>
      <c r="BP5" s="260"/>
      <c r="BQ5" s="260"/>
      <c r="BR5" s="260"/>
      <c r="BS5" s="260"/>
      <c r="BT5" s="213"/>
      <c r="BU5" s="213"/>
      <c r="BV5" s="213"/>
      <c r="BW5" s="213"/>
      <c r="BX5" s="213"/>
      <c r="BY5" s="213"/>
      <c r="BZ5" s="213"/>
      <c r="CA5" s="213"/>
      <c r="CB5" s="213"/>
      <c r="CC5" s="213"/>
      <c r="CD5" s="213"/>
      <c r="CE5" s="213"/>
      <c r="CF5" s="213"/>
      <c r="CG5" s="213"/>
      <c r="CH5" s="213"/>
      <c r="CI5" s="213"/>
      <c r="CJ5" s="213"/>
      <c r="CK5" s="950" t="s">
        <v>196</v>
      </c>
      <c r="CL5" s="951"/>
      <c r="CM5" s="951"/>
      <c r="CN5" s="952"/>
      <c r="CO5" s="213"/>
      <c r="CP5" s="213"/>
      <c r="CQ5" s="213"/>
      <c r="CR5" s="362"/>
      <c r="CS5" s="355" t="s">
        <v>209</v>
      </c>
      <c r="CT5" s="220"/>
      <c r="CU5" s="220"/>
      <c r="CV5" s="213"/>
      <c r="CW5" s="213"/>
      <c r="CX5" s="213"/>
      <c r="CY5" s="213"/>
      <c r="CZ5" s="213"/>
      <c r="DA5" s="213"/>
      <c r="DB5" s="966" t="s">
        <v>197</v>
      </c>
      <c r="DC5" s="967"/>
      <c r="DD5" s="967"/>
      <c r="DE5" s="968"/>
      <c r="DF5" s="213"/>
      <c r="DG5" s="213"/>
      <c r="DH5" s="213"/>
      <c r="DI5" s="213"/>
      <c r="DJ5" s="213"/>
      <c r="DK5" s="213"/>
      <c r="DL5" s="213"/>
      <c r="DM5" s="213"/>
      <c r="DN5" s="213"/>
      <c r="DO5" s="959" t="s">
        <v>150</v>
      </c>
      <c r="DP5" s="964"/>
      <c r="DQ5" s="964"/>
      <c r="DR5" s="964"/>
      <c r="DS5" s="964"/>
      <c r="DT5" s="964"/>
      <c r="DU5" s="964"/>
      <c r="DV5" s="964"/>
      <c r="DW5" s="969"/>
      <c r="DX5" s="356"/>
      <c r="DY5" s="355" t="s">
        <v>209</v>
      </c>
      <c r="DZ5" s="225"/>
      <c r="EA5" s="213"/>
      <c r="EB5" s="213"/>
      <c r="EC5" s="213"/>
      <c r="ED5" s="213"/>
      <c r="EE5" s="213"/>
      <c r="EF5" s="213"/>
      <c r="EG5" s="213"/>
      <c r="EH5" s="213"/>
      <c r="EI5" s="213"/>
      <c r="EJ5" s="950" t="s">
        <v>199</v>
      </c>
      <c r="EK5" s="951"/>
      <c r="EL5" s="951"/>
      <c r="EM5" s="951"/>
      <c r="EN5" s="952"/>
      <c r="EO5" s="213"/>
      <c r="EP5" s="213"/>
      <c r="EQ5" s="213"/>
      <c r="ER5" s="213"/>
      <c r="ES5" s="213"/>
      <c r="ET5" s="213"/>
      <c r="EU5" s="213"/>
      <c r="EV5" s="213"/>
      <c r="EW5" s="959" t="s">
        <v>147</v>
      </c>
      <c r="EX5" s="964"/>
      <c r="EY5" s="964"/>
      <c r="EZ5" s="964"/>
      <c r="FA5" s="969"/>
      <c r="FB5" s="213"/>
      <c r="FC5" s="213"/>
      <c r="FD5" s="362"/>
      <c r="FE5" s="355" t="s">
        <v>209</v>
      </c>
      <c r="FF5" s="213"/>
      <c r="FG5" s="213"/>
      <c r="FH5" s="213"/>
      <c r="FI5" s="213"/>
      <c r="FJ5" s="213"/>
      <c r="FK5" s="213"/>
      <c r="FL5" s="213"/>
      <c r="FM5" s="213"/>
      <c r="FN5" s="213"/>
      <c r="FO5" s="213"/>
      <c r="FP5" s="213"/>
      <c r="FQ5" s="213"/>
      <c r="FR5" s="213"/>
      <c r="FS5" s="213"/>
      <c r="FT5" s="213"/>
      <c r="FU5" s="213"/>
      <c r="FV5" s="213"/>
      <c r="FW5" s="213"/>
      <c r="FX5" s="213"/>
      <c r="FY5" s="213"/>
      <c r="FZ5" s="213"/>
      <c r="GA5" s="950" t="s">
        <v>143</v>
      </c>
      <c r="GB5" s="951"/>
      <c r="GC5" s="951"/>
      <c r="GD5" s="951"/>
      <c r="GE5" s="952"/>
      <c r="GF5" s="266"/>
      <c r="GG5" s="266"/>
      <c r="GH5" s="266"/>
      <c r="GI5" s="266"/>
      <c r="GJ5" s="365"/>
      <c r="GK5" s="355" t="s">
        <v>215</v>
      </c>
      <c r="GL5" s="219"/>
      <c r="GM5" s="1017" t="s">
        <v>198</v>
      </c>
      <c r="GN5" s="1018"/>
      <c r="GO5" s="1018"/>
      <c r="GP5" s="1019"/>
      <c r="GQ5" s="213"/>
      <c r="GR5" s="213"/>
      <c r="GS5" s="213"/>
      <c r="GT5" s="213"/>
      <c r="GU5" s="213"/>
      <c r="GV5" s="213"/>
      <c r="GW5" s="213"/>
      <c r="GX5" s="213"/>
      <c r="GY5" s="213"/>
      <c r="GZ5" s="950" t="s">
        <v>145</v>
      </c>
      <c r="HA5" s="976"/>
      <c r="HB5" s="976"/>
      <c r="HC5" s="976"/>
      <c r="HD5" s="976"/>
      <c r="HE5" s="976"/>
      <c r="HF5" s="976"/>
      <c r="HG5" s="977"/>
      <c r="HH5" s="213"/>
      <c r="HI5" s="213"/>
      <c r="HJ5" s="213"/>
      <c r="HK5" s="213"/>
      <c r="HL5" s="213"/>
      <c r="HM5" s="213"/>
      <c r="HN5" s="213"/>
      <c r="HO5" s="213"/>
      <c r="HP5" s="362"/>
      <c r="HQ5" s="355" t="s">
        <v>209</v>
      </c>
      <c r="HR5" s="213"/>
      <c r="HS5" s="213"/>
      <c r="HT5" s="213"/>
      <c r="HU5" s="340"/>
      <c r="HV5" s="346"/>
      <c r="HW5" s="347"/>
      <c r="HX5" s="350"/>
      <c r="HY5" s="351"/>
      <c r="HZ5" s="351"/>
      <c r="IA5" s="351"/>
      <c r="IB5" s="351"/>
      <c r="IC5" s="351"/>
      <c r="ID5" s="351"/>
      <c r="IE5" s="352"/>
      <c r="IF5" s="213"/>
      <c r="IG5" s="213"/>
      <c r="IH5" s="213"/>
      <c r="II5" s="213"/>
      <c r="IJ5" s="213"/>
      <c r="IK5" s="213"/>
      <c r="IL5" s="213"/>
      <c r="IM5" s="213"/>
      <c r="IN5" s="213"/>
      <c r="IO5" s="213"/>
      <c r="IP5" s="213"/>
      <c r="IQ5" s="213"/>
      <c r="IR5" s="213"/>
      <c r="IS5" s="213"/>
      <c r="IT5" s="213"/>
      <c r="IU5" s="213"/>
      <c r="IV5" s="362"/>
      <c r="IW5" s="355" t="s">
        <v>209</v>
      </c>
      <c r="IX5" s="213"/>
      <c r="IY5" s="213"/>
      <c r="IZ5" s="213"/>
      <c r="JA5" s="213"/>
      <c r="JB5" s="213"/>
      <c r="JC5" s="213"/>
      <c r="JD5" s="213"/>
      <c r="JE5" s="213"/>
      <c r="JF5" s="213"/>
      <c r="JG5" s="213"/>
      <c r="JH5" s="213"/>
      <c r="JI5" s="213"/>
      <c r="JJ5" s="213"/>
      <c r="JK5" s="213"/>
      <c r="JL5" s="213"/>
      <c r="JM5" s="213"/>
      <c r="JN5" s="213"/>
      <c r="JO5" s="213"/>
      <c r="JP5" s="213"/>
      <c r="JQ5" s="213"/>
      <c r="JR5" s="213"/>
      <c r="JS5" s="213"/>
      <c r="JT5" s="213"/>
      <c r="JU5" s="213"/>
      <c r="JV5" s="213"/>
      <c r="JW5" s="213"/>
      <c r="JX5" s="213"/>
      <c r="JY5" s="213"/>
      <c r="JZ5" s="213"/>
      <c r="KA5" s="213"/>
      <c r="KB5" s="356"/>
      <c r="KC5" s="355" t="s">
        <v>209</v>
      </c>
      <c r="KD5" s="213"/>
      <c r="KE5" s="213"/>
      <c r="KF5" s="213"/>
      <c r="KG5" s="213"/>
      <c r="KH5" s="213"/>
      <c r="KI5" s="213"/>
      <c r="KJ5" s="213"/>
      <c r="KK5" s="213"/>
      <c r="KL5" s="987"/>
      <c r="KM5" s="988"/>
      <c r="KN5" s="988"/>
      <c r="KO5" s="988"/>
      <c r="KP5" s="988"/>
      <c r="KQ5" s="988"/>
      <c r="KR5" s="988"/>
      <c r="KS5" s="989"/>
      <c r="KT5" s="213"/>
      <c r="KU5" s="213"/>
      <c r="KV5" s="213"/>
      <c r="KW5" s="213"/>
      <c r="KX5" s="213"/>
      <c r="KY5" s="213"/>
      <c r="KZ5" s="213"/>
      <c r="LA5" s="213"/>
      <c r="LB5" s="996"/>
      <c r="LC5" s="997"/>
      <c r="LD5" s="997"/>
      <c r="LE5" s="997"/>
      <c r="LF5" s="998"/>
      <c r="LG5" s="1004"/>
      <c r="LH5" s="1005"/>
      <c r="LI5" s="355" t="s">
        <v>209</v>
      </c>
      <c r="LJ5" s="1004"/>
      <c r="LK5" s="1023"/>
      <c r="LL5" s="1024"/>
      <c r="LM5" s="213"/>
      <c r="LN5" s="213"/>
      <c r="LO5" s="213"/>
      <c r="LP5" s="213"/>
      <c r="LQ5" s="213"/>
      <c r="LR5" s="213"/>
      <c r="LS5" s="213"/>
      <c r="LT5" s="213"/>
      <c r="LU5" s="213"/>
      <c r="LV5" s="213"/>
      <c r="LW5" s="213"/>
      <c r="LX5" s="213"/>
      <c r="LY5" s="213"/>
      <c r="LZ5" s="213"/>
      <c r="MA5" s="213"/>
      <c r="MB5" s="213"/>
      <c r="MC5" s="213"/>
      <c r="MD5" s="213"/>
      <c r="ME5" s="213"/>
      <c r="MF5" s="339"/>
      <c r="MG5" s="213"/>
      <c r="MH5" s="213"/>
      <c r="MI5" s="213"/>
      <c r="MJ5" s="213"/>
      <c r="MK5" s="213"/>
      <c r="ML5" s="213"/>
      <c r="MM5" s="213"/>
      <c r="MN5" s="356"/>
      <c r="MO5" s="355" t="s">
        <v>209</v>
      </c>
      <c r="MP5" s="213"/>
      <c r="MQ5" s="213"/>
      <c r="MR5" s="213"/>
      <c r="MS5" s="213"/>
      <c r="MT5" s="213"/>
      <c r="MU5" s="213"/>
      <c r="MV5" s="213"/>
      <c r="MW5" s="213"/>
      <c r="MX5" s="213"/>
      <c r="MY5" s="213"/>
      <c r="MZ5" s="213"/>
      <c r="NA5" s="213"/>
      <c r="NB5" s="213"/>
      <c r="NC5" s="213"/>
      <c r="ND5" s="213"/>
      <c r="NE5" s="213"/>
      <c r="NF5" s="213"/>
      <c r="NG5" s="1020" t="s">
        <v>133</v>
      </c>
      <c r="NH5" s="976"/>
      <c r="NI5" s="976"/>
      <c r="NJ5" s="976"/>
      <c r="NK5" s="977"/>
      <c r="NL5" s="213"/>
      <c r="NM5" s="213"/>
      <c r="NN5" s="213"/>
      <c r="NO5" s="213"/>
      <c r="NP5" s="213"/>
      <c r="NQ5" s="213"/>
      <c r="NR5" s="213"/>
      <c r="NS5" s="213"/>
      <c r="NT5" s="362"/>
    </row>
    <row r="6" spans="1:384">
      <c r="A6" s="261" t="s">
        <v>208</v>
      </c>
      <c r="B6" s="213"/>
      <c r="C6" s="228"/>
      <c r="D6" s="228"/>
      <c r="E6" s="228"/>
      <c r="F6" s="228"/>
      <c r="G6" s="228"/>
      <c r="H6" s="228"/>
      <c r="I6" s="228"/>
      <c r="J6" s="228"/>
      <c r="K6" s="228"/>
      <c r="L6" s="213"/>
      <c r="M6" s="213"/>
      <c r="N6" s="213"/>
      <c r="O6" s="213"/>
      <c r="P6" s="213"/>
      <c r="Q6" s="213"/>
      <c r="R6" s="213"/>
      <c r="S6" s="213"/>
      <c r="T6" s="213"/>
      <c r="U6" s="213"/>
      <c r="V6" s="213"/>
      <c r="W6" s="213"/>
      <c r="X6" s="213"/>
      <c r="Y6" s="213"/>
      <c r="Z6" s="213"/>
      <c r="AA6" s="213"/>
      <c r="AB6" s="213"/>
      <c r="AC6" s="213"/>
      <c r="AD6" s="213"/>
      <c r="AE6" s="213"/>
      <c r="AF6" s="305"/>
      <c r="AG6" s="355" t="s">
        <v>208</v>
      </c>
      <c r="AH6" s="213"/>
      <c r="AI6" s="213"/>
      <c r="AJ6" s="213"/>
      <c r="AK6" s="213"/>
      <c r="AL6" s="213"/>
      <c r="AM6" s="305"/>
      <c r="AN6" s="286"/>
      <c r="AO6" s="286"/>
      <c r="AP6" s="286"/>
      <c r="AQ6" s="286"/>
      <c r="AR6" s="286"/>
      <c r="AS6" s="286"/>
      <c r="AT6" s="286"/>
      <c r="AU6" s="286"/>
      <c r="AV6" s="287"/>
      <c r="AW6" s="340"/>
      <c r="AX6" s="346"/>
      <c r="AY6" s="346"/>
      <c r="AZ6" s="347"/>
      <c r="BA6" s="348"/>
      <c r="BB6" s="349"/>
      <c r="BC6" s="340"/>
      <c r="BD6" s="341"/>
      <c r="BE6" s="341"/>
      <c r="BF6" s="341"/>
      <c r="BG6" s="306"/>
      <c r="BH6" s="307"/>
      <c r="BI6" s="307"/>
      <c r="BJ6" s="308"/>
      <c r="BK6" s="216"/>
      <c r="BL6" s="356"/>
      <c r="BM6" s="355" t="s">
        <v>208</v>
      </c>
      <c r="BN6" s="260"/>
      <c r="BO6" s="260"/>
      <c r="BP6" s="260"/>
      <c r="BQ6" s="260"/>
      <c r="BR6" s="260"/>
      <c r="BS6" s="260"/>
      <c r="BT6" s="213"/>
      <c r="BU6" s="213"/>
      <c r="BV6" s="213"/>
      <c r="BW6" s="213"/>
      <c r="BX6" s="213"/>
      <c r="BY6" s="213"/>
      <c r="BZ6" s="213"/>
      <c r="CA6" s="213"/>
      <c r="CB6" s="213"/>
      <c r="CC6" s="213"/>
      <c r="CD6" s="213"/>
      <c r="CE6" s="213"/>
      <c r="CF6" s="213"/>
      <c r="CG6" s="213"/>
      <c r="CH6" s="213"/>
      <c r="CI6" s="213"/>
      <c r="CJ6" s="213"/>
      <c r="CK6" s="950" t="s">
        <v>218</v>
      </c>
      <c r="CL6" s="976"/>
      <c r="CM6" s="976"/>
      <c r="CN6" s="977"/>
      <c r="CO6" s="219"/>
      <c r="CP6" s="220"/>
      <c r="CQ6" s="220"/>
      <c r="CR6" s="361"/>
      <c r="CS6" s="355" t="s">
        <v>208</v>
      </c>
      <c r="CT6" s="213"/>
      <c r="CU6" s="213"/>
      <c r="CV6" s="213"/>
      <c r="CW6" s="213"/>
      <c r="CX6" s="213"/>
      <c r="CY6" s="213"/>
      <c r="CZ6" s="213"/>
      <c r="DA6" s="213"/>
      <c r="DB6" s="966" t="s">
        <v>197</v>
      </c>
      <c r="DC6" s="967"/>
      <c r="DD6" s="967"/>
      <c r="DE6" s="968"/>
      <c r="DF6" s="213"/>
      <c r="DG6" s="213"/>
      <c r="DH6" s="213"/>
      <c r="DI6" s="213"/>
      <c r="DJ6" s="213"/>
      <c r="DK6" s="213"/>
      <c r="DL6" s="213"/>
      <c r="DM6" s="213"/>
      <c r="DN6" s="213"/>
      <c r="DO6" s="959" t="s">
        <v>150</v>
      </c>
      <c r="DP6" s="964"/>
      <c r="DQ6" s="964"/>
      <c r="DR6" s="964"/>
      <c r="DS6" s="964"/>
      <c r="DT6" s="964"/>
      <c r="DU6" s="964"/>
      <c r="DV6" s="964"/>
      <c r="DW6" s="969"/>
      <c r="DX6" s="356"/>
      <c r="DY6" s="355" t="s">
        <v>208</v>
      </c>
      <c r="DZ6" s="225"/>
      <c r="EA6" s="213"/>
      <c r="EB6" s="213"/>
      <c r="EC6" s="213"/>
      <c r="ED6" s="213"/>
      <c r="EE6" s="213"/>
      <c r="EF6" s="213"/>
      <c r="EG6" s="213"/>
      <c r="EH6" s="213"/>
      <c r="EI6" s="213"/>
      <c r="EJ6" s="950" t="s">
        <v>199</v>
      </c>
      <c r="EK6" s="951"/>
      <c r="EL6" s="951"/>
      <c r="EM6" s="951"/>
      <c r="EN6" s="952"/>
      <c r="EO6" s="213"/>
      <c r="EP6" s="213"/>
      <c r="EQ6" s="213"/>
      <c r="ER6" s="213"/>
      <c r="ES6" s="213"/>
      <c r="ET6" s="213"/>
      <c r="EU6" s="213"/>
      <c r="EV6" s="213"/>
      <c r="EW6" s="959" t="s">
        <v>147</v>
      </c>
      <c r="EX6" s="964"/>
      <c r="EY6" s="964"/>
      <c r="EZ6" s="964"/>
      <c r="FA6" s="969"/>
      <c r="FB6" s="213"/>
      <c r="FC6" s="213"/>
      <c r="FD6" s="362"/>
      <c r="FE6" s="355" t="s">
        <v>208</v>
      </c>
      <c r="FF6" s="213"/>
      <c r="FG6" s="213"/>
      <c r="FH6" s="213"/>
      <c r="FI6" s="213"/>
      <c r="FJ6" s="213"/>
      <c r="FK6" s="213"/>
      <c r="FL6" s="213"/>
      <c r="FM6" s="213"/>
      <c r="FN6" s="213"/>
      <c r="FO6" s="213"/>
      <c r="FP6" s="213"/>
      <c r="FQ6" s="213"/>
      <c r="FR6" s="213"/>
      <c r="FS6" s="213"/>
      <c r="FT6" s="213"/>
      <c r="FU6" s="213"/>
      <c r="FV6" s="213"/>
      <c r="FW6" s="213"/>
      <c r="FX6" s="213"/>
      <c r="FY6" s="213"/>
      <c r="FZ6" s="213"/>
      <c r="GA6" s="950" t="s">
        <v>143</v>
      </c>
      <c r="GB6" s="951"/>
      <c r="GC6" s="951"/>
      <c r="GD6" s="951"/>
      <c r="GE6" s="952"/>
      <c r="GF6" s="213"/>
      <c r="GG6" s="213"/>
      <c r="GH6" s="213"/>
      <c r="GI6" s="226"/>
      <c r="GJ6" s="365"/>
      <c r="GK6" s="355" t="s">
        <v>209</v>
      </c>
      <c r="GL6" s="219"/>
      <c r="GM6" s="1008" t="s">
        <v>198</v>
      </c>
      <c r="GN6" s="1009"/>
      <c r="GO6" s="1009"/>
      <c r="GP6" s="1010"/>
      <c r="GQ6" s="213"/>
      <c r="GR6" s="213"/>
      <c r="GS6" s="213"/>
      <c r="GT6" s="213"/>
      <c r="GU6" s="213"/>
      <c r="GV6" s="213"/>
      <c r="GW6" s="213"/>
      <c r="GX6" s="213"/>
      <c r="GY6" s="213"/>
      <c r="GZ6" s="309"/>
      <c r="HA6" s="310"/>
      <c r="HB6" s="310"/>
      <c r="HC6" s="310"/>
      <c r="HD6" s="310"/>
      <c r="HE6" s="310"/>
      <c r="HF6" s="310"/>
      <c r="HG6" s="311"/>
      <c r="HH6" s="213"/>
      <c r="HI6" s="213"/>
      <c r="HJ6" s="213"/>
      <c r="HK6" s="213"/>
      <c r="HL6" s="213"/>
      <c r="HM6" s="213"/>
      <c r="HN6" s="213"/>
      <c r="HO6" s="213"/>
      <c r="HP6" s="362"/>
      <c r="HQ6" s="355" t="s">
        <v>208</v>
      </c>
      <c r="HR6" s="213"/>
      <c r="HS6" s="213"/>
      <c r="HT6" s="213"/>
      <c r="HU6" s="213"/>
      <c r="HV6" s="213"/>
      <c r="HW6" s="213"/>
      <c r="HX6" s="213"/>
      <c r="HY6" s="213"/>
      <c r="HZ6" s="213"/>
      <c r="IA6" s="213"/>
      <c r="IB6" s="213"/>
      <c r="IC6" s="213"/>
      <c r="ID6" s="213"/>
      <c r="IE6" s="213"/>
      <c r="IF6" s="213"/>
      <c r="IG6" s="213"/>
      <c r="IH6" s="213"/>
      <c r="II6" s="213"/>
      <c r="IJ6" s="213"/>
      <c r="IK6" s="213"/>
      <c r="IL6" s="213"/>
      <c r="IM6" s="213"/>
      <c r="IN6" s="213"/>
      <c r="IO6" s="213"/>
      <c r="IP6" s="213"/>
      <c r="IQ6" s="213"/>
      <c r="IR6" s="213"/>
      <c r="IS6" s="213"/>
      <c r="IT6" s="213"/>
      <c r="IU6" s="213"/>
      <c r="IV6" s="362"/>
      <c r="IW6" s="355" t="s">
        <v>208</v>
      </c>
      <c r="IX6" s="213"/>
      <c r="IY6" s="213"/>
      <c r="IZ6" s="213"/>
      <c r="JA6" s="213"/>
      <c r="JB6" s="213"/>
      <c r="JC6" s="213"/>
      <c r="JD6" s="213"/>
      <c r="JE6" s="213"/>
      <c r="JF6" s="213"/>
      <c r="JG6" s="213"/>
      <c r="JH6" s="213"/>
      <c r="JI6" s="213"/>
      <c r="JJ6" s="213"/>
      <c r="JK6" s="213"/>
      <c r="JL6" s="213"/>
      <c r="JM6" s="213"/>
      <c r="JN6" s="213"/>
      <c r="JO6" s="213"/>
      <c r="JP6" s="213"/>
      <c r="JQ6" s="213"/>
      <c r="JR6" s="213"/>
      <c r="JS6" s="213"/>
      <c r="JT6" s="213"/>
      <c r="JU6" s="213"/>
      <c r="JV6" s="213"/>
      <c r="JW6" s="213"/>
      <c r="JX6" s="213"/>
      <c r="JY6" s="213"/>
      <c r="JZ6" s="213"/>
      <c r="KA6" s="213"/>
      <c r="KB6" s="356"/>
      <c r="KC6" s="355" t="s">
        <v>208</v>
      </c>
      <c r="KD6" s="213"/>
      <c r="KE6" s="213"/>
      <c r="KF6" s="213"/>
      <c r="KG6" s="213"/>
      <c r="KH6" s="213"/>
      <c r="KI6" s="213"/>
      <c r="KJ6" s="213"/>
      <c r="KK6" s="213"/>
      <c r="KL6" s="987"/>
      <c r="KM6" s="988"/>
      <c r="KN6" s="988"/>
      <c r="KO6" s="988"/>
      <c r="KP6" s="988"/>
      <c r="KQ6" s="988"/>
      <c r="KR6" s="988"/>
      <c r="KS6" s="989"/>
      <c r="KT6" s="213"/>
      <c r="KU6" s="213"/>
      <c r="KV6" s="213"/>
      <c r="KW6" s="213"/>
      <c r="KX6" s="213"/>
      <c r="KY6" s="213"/>
      <c r="KZ6" s="213"/>
      <c r="LA6" s="213"/>
      <c r="LB6" s="996"/>
      <c r="LC6" s="997"/>
      <c r="LD6" s="997"/>
      <c r="LE6" s="997"/>
      <c r="LF6" s="998"/>
      <c r="LG6" s="1004"/>
      <c r="LH6" s="1005"/>
      <c r="LI6" s="355" t="s">
        <v>208</v>
      </c>
      <c r="LJ6" s="1004"/>
      <c r="LK6" s="1023"/>
      <c r="LL6" s="1024"/>
      <c r="LM6" s="213"/>
      <c r="LN6" s="213"/>
      <c r="LO6" s="213"/>
      <c r="LP6" s="213"/>
      <c r="LQ6" s="213"/>
      <c r="LR6" s="213"/>
      <c r="LS6" s="213"/>
      <c r="LT6" s="213"/>
      <c r="LU6" s="213"/>
      <c r="LV6" s="213"/>
      <c r="LW6" s="213"/>
      <c r="LX6" s="213"/>
      <c r="LY6" s="213"/>
      <c r="LZ6" s="213"/>
      <c r="MA6" s="213"/>
      <c r="MB6" s="213"/>
      <c r="MC6" s="213"/>
      <c r="MD6" s="213"/>
      <c r="ME6" s="213"/>
      <c r="MF6" s="213"/>
      <c r="MG6" s="213"/>
      <c r="MH6" s="213"/>
      <c r="MI6" s="213"/>
      <c r="MJ6" s="213"/>
      <c r="MK6" s="213"/>
      <c r="ML6" s="213"/>
      <c r="MM6" s="213"/>
      <c r="MN6" s="356"/>
      <c r="MO6" s="355" t="s">
        <v>208</v>
      </c>
      <c r="MP6" s="213"/>
      <c r="MQ6" s="213"/>
      <c r="MR6" s="213"/>
      <c r="MS6" s="213"/>
      <c r="MT6" s="213"/>
      <c r="MU6" s="213"/>
      <c r="MV6" s="213"/>
      <c r="MW6" s="213"/>
      <c r="MX6" s="213"/>
      <c r="MY6" s="213"/>
      <c r="MZ6" s="213"/>
      <c r="NA6" s="213"/>
      <c r="NB6" s="213"/>
      <c r="NC6" s="213"/>
      <c r="ND6" s="213"/>
      <c r="NE6" s="213"/>
      <c r="NF6" s="213"/>
      <c r="NG6" s="213"/>
      <c r="NH6" s="213"/>
      <c r="NI6" s="213"/>
      <c r="NJ6" s="213"/>
      <c r="NK6" s="213"/>
      <c r="NL6" s="213"/>
      <c r="NM6" s="213"/>
      <c r="NN6" s="213"/>
      <c r="NO6" s="213"/>
      <c r="NP6" s="213"/>
      <c r="NQ6" s="213"/>
      <c r="NR6" s="213"/>
      <c r="NS6" s="213"/>
      <c r="NT6" s="362"/>
    </row>
    <row r="7" spans="1:384">
      <c r="A7" s="261" t="s">
        <v>213</v>
      </c>
      <c r="B7" s="213"/>
      <c r="C7" s="228"/>
      <c r="D7" s="228"/>
      <c r="E7" s="940" t="s">
        <v>154</v>
      </c>
      <c r="F7" s="941"/>
      <c r="G7" s="941"/>
      <c r="H7" s="941"/>
      <c r="I7" s="941"/>
      <c r="J7" s="941"/>
      <c r="K7" s="942"/>
      <c r="L7" s="213"/>
      <c r="M7" s="213"/>
      <c r="N7" s="213"/>
      <c r="O7" s="213"/>
      <c r="P7" s="213"/>
      <c r="Q7" s="213"/>
      <c r="R7" s="213"/>
      <c r="S7" s="213"/>
      <c r="T7" s="213"/>
      <c r="U7" s="810" t="s">
        <v>135</v>
      </c>
      <c r="V7" s="811"/>
      <c r="W7" s="811"/>
      <c r="X7" s="811"/>
      <c r="Y7" s="812"/>
      <c r="Z7" s="810" t="s">
        <v>134</v>
      </c>
      <c r="AA7" s="811"/>
      <c r="AB7" s="811"/>
      <c r="AC7" s="811"/>
      <c r="AD7" s="811"/>
      <c r="AE7" s="812"/>
      <c r="AF7" s="305"/>
      <c r="AG7" s="355" t="s">
        <v>213</v>
      </c>
      <c r="AH7" s="213"/>
      <c r="AI7" s="213"/>
      <c r="AJ7" s="213"/>
      <c r="AK7" s="213"/>
      <c r="AL7" s="213"/>
      <c r="AM7" s="810" t="s">
        <v>136</v>
      </c>
      <c r="AN7" s="811"/>
      <c r="AO7" s="811"/>
      <c r="AP7" s="811"/>
      <c r="AQ7" s="811"/>
      <c r="AR7" s="811"/>
      <c r="AS7" s="811"/>
      <c r="AT7" s="811"/>
      <c r="AU7" s="811"/>
      <c r="AV7" s="812"/>
      <c r="AW7" s="213"/>
      <c r="AX7" s="213"/>
      <c r="AY7" s="213"/>
      <c r="AZ7" s="213"/>
      <c r="BA7" s="213"/>
      <c r="BB7" s="213"/>
      <c r="BC7" s="213"/>
      <c r="BD7" s="213"/>
      <c r="BE7" s="810" t="s">
        <v>137</v>
      </c>
      <c r="BF7" s="796"/>
      <c r="BG7" s="796"/>
      <c r="BH7" s="796"/>
      <c r="BI7" s="796"/>
      <c r="BJ7" s="797"/>
      <c r="BK7" s="216"/>
      <c r="BL7" s="356"/>
      <c r="BM7" s="355" t="s">
        <v>213</v>
      </c>
      <c r="BN7" s="810" t="s">
        <v>138</v>
      </c>
      <c r="BO7" s="796"/>
      <c r="BP7" s="796"/>
      <c r="BQ7" s="796"/>
      <c r="BR7" s="796"/>
      <c r="BS7" s="797"/>
      <c r="BT7" s="213"/>
      <c r="BU7" s="213"/>
      <c r="BV7" s="213"/>
      <c r="BW7" s="213"/>
      <c r="BX7" s="213"/>
      <c r="BY7" s="213"/>
      <c r="BZ7" s="213"/>
      <c r="CA7" s="213"/>
      <c r="CB7" s="213"/>
      <c r="CC7" s="213"/>
      <c r="CD7" s="213"/>
      <c r="CE7" s="213"/>
      <c r="CF7" s="213"/>
      <c r="CG7" s="213"/>
      <c r="CH7" s="213"/>
      <c r="CI7" s="213"/>
      <c r="CJ7" s="213"/>
      <c r="CK7" s="213"/>
      <c r="CL7" s="213"/>
      <c r="CM7" s="213"/>
      <c r="CN7" s="213"/>
      <c r="CO7" s="810" t="s">
        <v>148</v>
      </c>
      <c r="CP7" s="811"/>
      <c r="CQ7" s="811"/>
      <c r="CR7" s="949"/>
      <c r="CS7" s="355" t="s">
        <v>213</v>
      </c>
      <c r="CT7" s="965"/>
      <c r="CU7" s="812"/>
      <c r="CV7" s="213"/>
      <c r="CW7" s="213"/>
      <c r="CX7" s="213"/>
      <c r="CY7" s="213"/>
      <c r="CZ7" s="213"/>
      <c r="DA7" s="213"/>
      <c r="DB7" s="222"/>
      <c r="DC7" s="810" t="s">
        <v>228</v>
      </c>
      <c r="DD7" s="796"/>
      <c r="DE7" s="796"/>
      <c r="DF7" s="796"/>
      <c r="DG7" s="796"/>
      <c r="DH7" s="796"/>
      <c r="DI7" s="796"/>
      <c r="DJ7" s="797"/>
      <c r="DK7" s="213"/>
      <c r="DL7" s="213"/>
      <c r="DM7" s="213"/>
      <c r="DN7" s="213"/>
      <c r="DO7" s="213"/>
      <c r="DP7" s="213"/>
      <c r="DQ7" s="810" t="s">
        <v>201</v>
      </c>
      <c r="DR7" s="796"/>
      <c r="DS7" s="796"/>
      <c r="DT7" s="796"/>
      <c r="DU7" s="796"/>
      <c r="DV7" s="796"/>
      <c r="DW7" s="797"/>
      <c r="DX7" s="356"/>
      <c r="DY7" s="355" t="s">
        <v>213</v>
      </c>
      <c r="DZ7" s="265"/>
      <c r="EA7" s="213"/>
      <c r="EB7" s="213"/>
      <c r="EC7" s="213"/>
      <c r="ED7" s="213"/>
      <c r="EE7" s="213"/>
      <c r="EF7" s="213"/>
      <c r="EG7" s="213"/>
      <c r="EH7" s="213"/>
      <c r="EI7" s="213"/>
      <c r="EJ7" s="213"/>
      <c r="EK7" s="213"/>
      <c r="EL7" s="213"/>
      <c r="EM7" s="213"/>
      <c r="EN7" s="213"/>
      <c r="EO7" s="213"/>
      <c r="EP7" s="213"/>
      <c r="EQ7" s="213"/>
      <c r="ER7" s="213"/>
      <c r="ES7" s="213"/>
      <c r="ET7" s="213"/>
      <c r="EU7" s="213"/>
      <c r="EV7" s="213"/>
      <c r="EW7" s="810" t="s">
        <v>147</v>
      </c>
      <c r="EX7" s="796"/>
      <c r="EY7" s="796"/>
      <c r="EZ7" s="796"/>
      <c r="FA7" s="797"/>
      <c r="FB7" s="213"/>
      <c r="FC7" s="213"/>
      <c r="FD7" s="362"/>
      <c r="FE7" s="355" t="s">
        <v>213</v>
      </c>
      <c r="FF7" s="213"/>
      <c r="FG7" s="213"/>
      <c r="FH7" s="213"/>
      <c r="FI7" s="213"/>
      <c r="FJ7" s="213"/>
      <c r="FK7" s="810" t="s">
        <v>146</v>
      </c>
      <c r="FL7" s="796"/>
      <c r="FM7" s="796"/>
      <c r="FN7" s="796"/>
      <c r="FO7" s="796"/>
      <c r="FP7" s="797"/>
      <c r="FQ7" s="213"/>
      <c r="FR7" s="213"/>
      <c r="FS7" s="213"/>
      <c r="FT7" s="213"/>
      <c r="FU7" s="213"/>
      <c r="FV7" s="213"/>
      <c r="FW7" s="213"/>
      <c r="FX7" s="213"/>
      <c r="FY7" s="213"/>
      <c r="FZ7" s="213"/>
      <c r="GA7" s="810" t="s">
        <v>143</v>
      </c>
      <c r="GB7" s="796"/>
      <c r="GC7" s="796"/>
      <c r="GD7" s="796"/>
      <c r="GE7" s="797"/>
      <c r="GF7" s="810" t="s">
        <v>151</v>
      </c>
      <c r="GG7" s="796"/>
      <c r="GH7" s="796"/>
      <c r="GI7" s="797"/>
      <c r="GJ7" s="365"/>
      <c r="GK7" s="355" t="s">
        <v>208</v>
      </c>
      <c r="GL7" s="213"/>
      <c r="GM7" s="1008" t="s">
        <v>198</v>
      </c>
      <c r="GN7" s="1009"/>
      <c r="GO7" s="1009"/>
      <c r="GP7" s="1010"/>
      <c r="GQ7" s="213"/>
      <c r="GR7" s="213"/>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362"/>
      <c r="HQ7" s="355" t="s">
        <v>213</v>
      </c>
      <c r="HR7" s="213"/>
      <c r="HS7" s="213"/>
      <c r="HT7" s="213"/>
      <c r="HU7" s="213"/>
      <c r="HV7" s="213"/>
      <c r="HW7" s="213"/>
      <c r="HX7" s="213"/>
      <c r="HY7" s="213"/>
      <c r="HZ7" s="213"/>
      <c r="IA7" s="213"/>
      <c r="IB7" s="213"/>
      <c r="IC7" s="213"/>
      <c r="ID7" s="213"/>
      <c r="IE7" s="213"/>
      <c r="IF7" s="213"/>
      <c r="IG7" s="213"/>
      <c r="IH7" s="213"/>
      <c r="II7" s="213"/>
      <c r="IJ7" s="213"/>
      <c r="IK7" s="213"/>
      <c r="IL7" s="213"/>
      <c r="IM7" s="213"/>
      <c r="IN7" s="213"/>
      <c r="IO7" s="213"/>
      <c r="IP7" s="213"/>
      <c r="IQ7" s="213"/>
      <c r="IR7" s="213"/>
      <c r="IS7" s="213"/>
      <c r="IT7" s="213"/>
      <c r="IU7" s="213"/>
      <c r="IV7" s="362"/>
      <c r="IW7" s="355" t="s">
        <v>213</v>
      </c>
      <c r="IX7" s="213"/>
      <c r="IY7" s="213"/>
      <c r="IZ7" s="213"/>
      <c r="JA7" s="213"/>
      <c r="JB7" s="213"/>
      <c r="JC7" s="213"/>
      <c r="JD7" s="213"/>
      <c r="JE7" s="213"/>
      <c r="JF7" s="213"/>
      <c r="JG7" s="213"/>
      <c r="JH7" s="213"/>
      <c r="JI7" s="213"/>
      <c r="JJ7" s="213"/>
      <c r="JK7" s="213"/>
      <c r="JL7" s="213"/>
      <c r="JM7" s="213"/>
      <c r="JN7" s="213"/>
      <c r="JO7" s="213"/>
      <c r="JP7" s="213"/>
      <c r="JQ7" s="213"/>
      <c r="JR7" s="213"/>
      <c r="JS7" s="213"/>
      <c r="JT7" s="213"/>
      <c r="JU7" s="213"/>
      <c r="JV7" s="213"/>
      <c r="JW7" s="213"/>
      <c r="JX7" s="213"/>
      <c r="JY7" s="213"/>
      <c r="JZ7" s="213"/>
      <c r="KA7" s="213"/>
      <c r="KB7" s="356"/>
      <c r="KC7" s="355" t="s">
        <v>213</v>
      </c>
      <c r="KD7" s="213"/>
      <c r="KE7" s="213"/>
      <c r="KF7" s="213"/>
      <c r="KG7" s="213"/>
      <c r="KH7" s="213"/>
      <c r="KI7" s="213"/>
      <c r="KJ7" s="213"/>
      <c r="KK7" s="213"/>
      <c r="KL7" s="987"/>
      <c r="KM7" s="988"/>
      <c r="KN7" s="988"/>
      <c r="KO7" s="988"/>
      <c r="KP7" s="988"/>
      <c r="KQ7" s="988"/>
      <c r="KR7" s="988"/>
      <c r="KS7" s="989"/>
      <c r="KT7" s="213"/>
      <c r="KU7" s="213"/>
      <c r="KV7" s="213"/>
      <c r="KW7" s="213"/>
      <c r="KX7" s="213"/>
      <c r="KY7" s="213"/>
      <c r="KZ7" s="213"/>
      <c r="LA7" s="213"/>
      <c r="LB7" s="996"/>
      <c r="LC7" s="997"/>
      <c r="LD7" s="997"/>
      <c r="LE7" s="997"/>
      <c r="LF7" s="998"/>
      <c r="LG7" s="1004"/>
      <c r="LH7" s="1005"/>
      <c r="LI7" s="355" t="s">
        <v>213</v>
      </c>
      <c r="LJ7" s="1004"/>
      <c r="LK7" s="1023"/>
      <c r="LL7" s="1024"/>
      <c r="LM7" s="213"/>
      <c r="LN7" s="213"/>
      <c r="LO7" s="213"/>
      <c r="LP7" s="213"/>
      <c r="LQ7" s="213"/>
      <c r="LR7" s="213"/>
      <c r="LS7" s="213"/>
      <c r="LT7" s="213"/>
      <c r="LU7" s="213"/>
      <c r="LV7" s="213"/>
      <c r="LW7" s="213"/>
      <c r="LX7" s="213"/>
      <c r="LY7" s="213"/>
      <c r="LZ7" s="213"/>
      <c r="MA7" s="213"/>
      <c r="MB7" s="338"/>
      <c r="MC7" s="213"/>
      <c r="MD7" s="213"/>
      <c r="ME7" s="213"/>
      <c r="MF7" s="213"/>
      <c r="MG7" s="213"/>
      <c r="MH7" s="213"/>
      <c r="MI7" s="213"/>
      <c r="MJ7" s="213"/>
      <c r="MK7" s="213"/>
      <c r="ML7" s="213"/>
      <c r="MM7" s="213"/>
      <c r="MN7" s="356"/>
      <c r="MO7" s="355" t="s">
        <v>213</v>
      </c>
      <c r="MP7" s="213"/>
      <c r="MQ7" s="213"/>
      <c r="MR7" s="213"/>
      <c r="MS7" s="810" t="s">
        <v>231</v>
      </c>
      <c r="MT7" s="811"/>
      <c r="MU7" s="811"/>
      <c r="MV7" s="811"/>
      <c r="MW7" s="811"/>
      <c r="MX7" s="811"/>
      <c r="MY7" s="811"/>
      <c r="MZ7" s="812"/>
      <c r="NA7" s="213"/>
      <c r="NB7" s="213"/>
      <c r="NC7" s="213"/>
      <c r="ND7" s="213"/>
      <c r="NE7" s="213"/>
      <c r="NF7" s="213"/>
      <c r="NG7" s="213"/>
      <c r="NH7" s="213"/>
      <c r="NI7" s="213"/>
      <c r="NJ7" s="213"/>
      <c r="NK7" s="213"/>
      <c r="NL7" s="213"/>
      <c r="NM7" s="213"/>
      <c r="NN7" s="213"/>
      <c r="NO7" s="213"/>
      <c r="NP7" s="213"/>
      <c r="NQ7" s="213"/>
      <c r="NR7" s="213"/>
      <c r="NS7" s="213"/>
      <c r="NT7" s="362"/>
    </row>
    <row r="8" spans="1:384">
      <c r="A8" s="261" t="s">
        <v>210</v>
      </c>
      <c r="B8" s="213"/>
      <c r="C8" s="228"/>
      <c r="D8" s="228"/>
      <c r="E8" s="946"/>
      <c r="F8" s="947"/>
      <c r="G8" s="947"/>
      <c r="H8" s="947"/>
      <c r="I8" s="947"/>
      <c r="J8" s="947"/>
      <c r="K8" s="948"/>
      <c r="L8" s="213"/>
      <c r="M8" s="213"/>
      <c r="N8" s="213"/>
      <c r="O8" s="213"/>
      <c r="P8" s="213"/>
      <c r="Q8" s="213"/>
      <c r="R8" s="213"/>
      <c r="S8" s="213"/>
      <c r="T8" s="213"/>
      <c r="U8" s="213"/>
      <c r="V8" s="213"/>
      <c r="W8" s="213"/>
      <c r="X8" s="213"/>
      <c r="Y8" s="213"/>
      <c r="Z8" s="213"/>
      <c r="AA8" s="213"/>
      <c r="AB8" s="213"/>
      <c r="AC8" s="213"/>
      <c r="AD8" s="213"/>
      <c r="AE8" s="213"/>
      <c r="AF8" s="305"/>
      <c r="AG8" s="355" t="s">
        <v>210</v>
      </c>
      <c r="AH8" s="213"/>
      <c r="AI8" s="213"/>
      <c r="AJ8" s="213"/>
      <c r="AK8" s="213"/>
      <c r="AL8" s="213"/>
      <c r="AM8" s="810" t="s">
        <v>136</v>
      </c>
      <c r="AN8" s="811"/>
      <c r="AO8" s="811"/>
      <c r="AP8" s="811"/>
      <c r="AQ8" s="811"/>
      <c r="AR8" s="811"/>
      <c r="AS8" s="811"/>
      <c r="AT8" s="811"/>
      <c r="AU8" s="811"/>
      <c r="AV8" s="812"/>
      <c r="AW8" s="213"/>
      <c r="AX8" s="213"/>
      <c r="AY8" s="213"/>
      <c r="AZ8" s="213"/>
      <c r="BA8" s="213"/>
      <c r="BB8" s="213"/>
      <c r="BC8" s="213"/>
      <c r="BD8" s="213"/>
      <c r="BE8" s="810" t="s">
        <v>137</v>
      </c>
      <c r="BF8" s="796"/>
      <c r="BG8" s="796"/>
      <c r="BH8" s="796"/>
      <c r="BI8" s="796"/>
      <c r="BJ8" s="797"/>
      <c r="BK8" s="216"/>
      <c r="BL8" s="356"/>
      <c r="BM8" s="355" t="s">
        <v>210</v>
      </c>
      <c r="BN8" s="810" t="s">
        <v>138</v>
      </c>
      <c r="BO8" s="796"/>
      <c r="BP8" s="796"/>
      <c r="BQ8" s="796"/>
      <c r="BR8" s="796"/>
      <c r="BS8" s="797"/>
      <c r="BT8" s="213"/>
      <c r="BU8" s="213"/>
      <c r="BV8" s="213"/>
      <c r="BW8" s="213"/>
      <c r="BX8" s="213"/>
      <c r="BY8" s="213"/>
      <c r="BZ8" s="213"/>
      <c r="CA8" s="213"/>
      <c r="CB8" s="213"/>
      <c r="CC8" s="213"/>
      <c r="CD8" s="213"/>
      <c r="CE8" s="213"/>
      <c r="CF8" s="213"/>
      <c r="CG8" s="213"/>
      <c r="CH8" s="213"/>
      <c r="CI8" s="213"/>
      <c r="CJ8" s="213"/>
      <c r="CK8" s="950" t="s">
        <v>196</v>
      </c>
      <c r="CL8" s="951"/>
      <c r="CM8" s="951"/>
      <c r="CN8" s="952"/>
      <c r="CO8" s="219"/>
      <c r="CP8" s="220"/>
      <c r="CQ8" s="220"/>
      <c r="CR8" s="361"/>
      <c r="CS8" s="355" t="s">
        <v>210</v>
      </c>
      <c r="CT8" s="220"/>
      <c r="CU8" s="220"/>
      <c r="CV8" s="213"/>
      <c r="CW8" s="213"/>
      <c r="CX8" s="213"/>
      <c r="CY8" s="213"/>
      <c r="CZ8" s="213"/>
      <c r="DA8" s="213"/>
      <c r="DB8" s="966" t="s">
        <v>197</v>
      </c>
      <c r="DC8" s="967"/>
      <c r="DD8" s="967"/>
      <c r="DE8" s="968"/>
      <c r="DF8" s="213"/>
      <c r="DG8" s="213"/>
      <c r="DH8" s="213"/>
      <c r="DI8" s="345"/>
      <c r="DJ8" s="213"/>
      <c r="DK8" s="213"/>
      <c r="DL8" s="213"/>
      <c r="DM8" s="213"/>
      <c r="DN8" s="213"/>
      <c r="DO8" s="959" t="s">
        <v>150</v>
      </c>
      <c r="DP8" s="964"/>
      <c r="DQ8" s="964"/>
      <c r="DR8" s="964"/>
      <c r="DS8" s="964"/>
      <c r="DT8" s="964"/>
      <c r="DU8" s="964"/>
      <c r="DV8" s="964"/>
      <c r="DW8" s="969"/>
      <c r="DX8" s="356"/>
      <c r="DY8" s="355" t="s">
        <v>210</v>
      </c>
      <c r="DZ8" s="213"/>
      <c r="EA8" s="213"/>
      <c r="EB8" s="213"/>
      <c r="EC8" s="213"/>
      <c r="ED8" s="213"/>
      <c r="EE8" s="213"/>
      <c r="EF8" s="213"/>
      <c r="EG8" s="213"/>
      <c r="EH8" s="213"/>
      <c r="EI8" s="213"/>
      <c r="EJ8" s="950" t="s">
        <v>199</v>
      </c>
      <c r="EK8" s="951"/>
      <c r="EL8" s="951"/>
      <c r="EM8" s="951"/>
      <c r="EN8" s="952"/>
      <c r="EO8" s="213"/>
      <c r="EP8" s="213"/>
      <c r="EQ8" s="213"/>
      <c r="ER8" s="213"/>
      <c r="ES8" s="213"/>
      <c r="ET8" s="213"/>
      <c r="EU8" s="213"/>
      <c r="EV8" s="213"/>
      <c r="EW8" s="213"/>
      <c r="EX8" s="213"/>
      <c r="EY8" s="213"/>
      <c r="EZ8" s="213"/>
      <c r="FA8" s="213"/>
      <c r="FB8" s="213"/>
      <c r="FC8" s="213"/>
      <c r="FD8" s="362"/>
      <c r="FE8" s="355" t="s">
        <v>210</v>
      </c>
      <c r="FF8" s="213"/>
      <c r="FG8" s="213"/>
      <c r="FH8" s="213"/>
      <c r="FI8" s="213"/>
      <c r="FJ8" s="213"/>
      <c r="FK8" s="213"/>
      <c r="FL8" s="213"/>
      <c r="FM8" s="213"/>
      <c r="FN8" s="213"/>
      <c r="FO8" s="213"/>
      <c r="FP8" s="213"/>
      <c r="FQ8" s="213"/>
      <c r="FR8" s="213"/>
      <c r="FS8" s="213"/>
      <c r="FT8" s="213"/>
      <c r="FU8" s="213"/>
      <c r="FV8" s="213"/>
      <c r="FW8" s="213"/>
      <c r="FX8" s="213"/>
      <c r="FY8" s="213"/>
      <c r="FZ8" s="213"/>
      <c r="GA8" s="810" t="s">
        <v>143</v>
      </c>
      <c r="GB8" s="796"/>
      <c r="GC8" s="796"/>
      <c r="GD8" s="796"/>
      <c r="GE8" s="797"/>
      <c r="GF8" s="810" t="s">
        <v>151</v>
      </c>
      <c r="GG8" s="796"/>
      <c r="GH8" s="796"/>
      <c r="GI8" s="797"/>
      <c r="GJ8" s="365"/>
      <c r="GK8" s="355" t="s">
        <v>213</v>
      </c>
      <c r="GL8" s="222"/>
      <c r="GM8" s="1017" t="s">
        <v>198</v>
      </c>
      <c r="GN8" s="1018"/>
      <c r="GO8" s="1018"/>
      <c r="GP8" s="1019"/>
      <c r="GQ8" s="213"/>
      <c r="GR8" s="213"/>
      <c r="GS8" s="213"/>
      <c r="GT8" s="213"/>
      <c r="GU8" s="213"/>
      <c r="GV8" s="213"/>
      <c r="GW8" s="213"/>
      <c r="GX8" s="213"/>
      <c r="GY8" s="213"/>
      <c r="GZ8" s="950" t="s">
        <v>145</v>
      </c>
      <c r="HA8" s="976"/>
      <c r="HB8" s="976"/>
      <c r="HC8" s="976"/>
      <c r="HD8" s="976"/>
      <c r="HE8" s="976"/>
      <c r="HF8" s="976"/>
      <c r="HG8" s="977"/>
      <c r="HH8" s="213"/>
      <c r="HI8" s="213"/>
      <c r="HJ8" s="213"/>
      <c r="HK8" s="213"/>
      <c r="HL8" s="213"/>
      <c r="HM8" s="213"/>
      <c r="HN8" s="213"/>
      <c r="HO8" s="213"/>
      <c r="HP8" s="362"/>
      <c r="HQ8" s="355" t="s">
        <v>210</v>
      </c>
      <c r="HR8" s="213"/>
      <c r="HS8" s="213"/>
      <c r="HT8" s="213"/>
      <c r="HU8" s="959" t="s">
        <v>153</v>
      </c>
      <c r="HV8" s="960"/>
      <c r="HW8" s="961"/>
      <c r="HX8" s="1014" t="s">
        <v>141</v>
      </c>
      <c r="HY8" s="1015"/>
      <c r="HZ8" s="1015"/>
      <c r="IA8" s="1015"/>
      <c r="IB8" s="1015"/>
      <c r="IC8" s="1015"/>
      <c r="ID8" s="1015"/>
      <c r="IE8" s="1016"/>
      <c r="IF8" s="213"/>
      <c r="IG8" s="213"/>
      <c r="IH8" s="213"/>
      <c r="II8" s="213"/>
      <c r="IJ8" s="213"/>
      <c r="IK8" s="213"/>
      <c r="IL8" s="213"/>
      <c r="IM8" s="213"/>
      <c r="IN8" s="213"/>
      <c r="IO8" s="213"/>
      <c r="IP8" s="213"/>
      <c r="IQ8" s="213"/>
      <c r="IR8" s="213"/>
      <c r="IS8" s="213"/>
      <c r="IT8" s="213"/>
      <c r="IU8" s="213"/>
      <c r="IV8" s="362"/>
      <c r="IW8" s="355" t="s">
        <v>210</v>
      </c>
      <c r="IX8" s="213"/>
      <c r="IY8" s="213"/>
      <c r="IZ8" s="213"/>
      <c r="JA8" s="213"/>
      <c r="JB8" s="213"/>
      <c r="JC8" s="213"/>
      <c r="JD8" s="213"/>
      <c r="JE8" s="213"/>
      <c r="JF8" s="213"/>
      <c r="JG8" s="213"/>
      <c r="JH8" s="213"/>
      <c r="JI8" s="213"/>
      <c r="JJ8" s="213"/>
      <c r="JK8" s="213"/>
      <c r="JL8" s="213"/>
      <c r="JM8" s="213"/>
      <c r="JN8" s="213"/>
      <c r="JO8" s="213"/>
      <c r="JP8" s="213"/>
      <c r="JQ8" s="213"/>
      <c r="JR8" s="213"/>
      <c r="JS8" s="213"/>
      <c r="JT8" s="213"/>
      <c r="JU8" s="213"/>
      <c r="JV8" s="213"/>
      <c r="JW8" s="213"/>
      <c r="JX8" s="213"/>
      <c r="JY8" s="213"/>
      <c r="JZ8" s="213"/>
      <c r="KA8" s="213"/>
      <c r="KB8" s="356"/>
      <c r="KC8" s="355" t="s">
        <v>210</v>
      </c>
      <c r="KD8" s="213"/>
      <c r="KE8" s="213"/>
      <c r="KF8" s="213"/>
      <c r="KG8" s="213"/>
      <c r="KH8" s="213"/>
      <c r="KI8" s="213"/>
      <c r="KJ8" s="213"/>
      <c r="KK8" s="213"/>
      <c r="KL8" s="987"/>
      <c r="KM8" s="988"/>
      <c r="KN8" s="988"/>
      <c r="KO8" s="988"/>
      <c r="KP8" s="988"/>
      <c r="KQ8" s="988"/>
      <c r="KR8" s="988"/>
      <c r="KS8" s="989"/>
      <c r="KT8" s="213"/>
      <c r="KU8" s="213"/>
      <c r="KV8" s="213"/>
      <c r="KW8" s="213"/>
      <c r="KX8" s="213"/>
      <c r="KY8" s="213"/>
      <c r="KZ8" s="213"/>
      <c r="LA8" s="213"/>
      <c r="LB8" s="996"/>
      <c r="LC8" s="997"/>
      <c r="LD8" s="997"/>
      <c r="LE8" s="997"/>
      <c r="LF8" s="998"/>
      <c r="LG8" s="1004"/>
      <c r="LH8" s="1005"/>
      <c r="LI8" s="355" t="s">
        <v>210</v>
      </c>
      <c r="LJ8" s="1004"/>
      <c r="LK8" s="1023"/>
      <c r="LL8" s="1024"/>
      <c r="LM8" s="213"/>
      <c r="LN8" s="213"/>
      <c r="LO8" s="213"/>
      <c r="LP8" s="213"/>
      <c r="LQ8" s="213"/>
      <c r="LR8" s="213"/>
      <c r="LS8" s="213"/>
      <c r="LT8" s="213"/>
      <c r="LU8" s="213"/>
      <c r="LV8" s="213"/>
      <c r="LW8" s="213"/>
      <c r="LX8" s="213"/>
      <c r="LY8" s="213"/>
      <c r="LZ8" s="213"/>
      <c r="MA8" s="213"/>
      <c r="MB8" s="213"/>
      <c r="MC8" s="213"/>
      <c r="MD8" s="213"/>
      <c r="ME8" s="213"/>
      <c r="MF8" s="213"/>
      <c r="MG8" s="213"/>
      <c r="MH8" s="213"/>
      <c r="MI8" s="213"/>
      <c r="MJ8" s="213"/>
      <c r="MK8" s="213"/>
      <c r="ML8" s="213"/>
      <c r="MM8" s="213"/>
      <c r="MN8" s="356"/>
      <c r="MO8" s="355" t="s">
        <v>210</v>
      </c>
      <c r="MP8" s="213"/>
      <c r="MQ8" s="213"/>
      <c r="MR8" s="213"/>
      <c r="MS8" s="213"/>
      <c r="MT8" s="213"/>
      <c r="MU8" s="213"/>
      <c r="MV8" s="213"/>
      <c r="MW8" s="213"/>
      <c r="MX8" s="213"/>
      <c r="MY8" s="213"/>
      <c r="MZ8" s="213"/>
      <c r="NA8" s="213"/>
      <c r="NB8" s="213"/>
      <c r="NC8" s="213"/>
      <c r="ND8" s="213"/>
      <c r="NE8" s="213"/>
      <c r="NF8" s="213"/>
      <c r="NG8" s="213"/>
      <c r="NH8" s="213"/>
      <c r="NI8" s="213"/>
      <c r="NJ8" s="213"/>
      <c r="NK8" s="213"/>
      <c r="NL8" s="213"/>
      <c r="NM8" s="213"/>
      <c r="NN8" s="213"/>
      <c r="NO8" s="213"/>
      <c r="NP8" s="213"/>
      <c r="NQ8" s="213"/>
      <c r="NR8" s="213"/>
      <c r="NS8" s="213"/>
      <c r="NT8" s="362"/>
    </row>
    <row r="9" spans="1:384">
      <c r="A9" s="261" t="s">
        <v>211</v>
      </c>
      <c r="B9" s="213"/>
      <c r="C9" s="228"/>
      <c r="D9" s="228"/>
      <c r="E9" s="312"/>
      <c r="F9" s="312"/>
      <c r="G9" s="312"/>
      <c r="H9" s="312"/>
      <c r="I9" s="312"/>
      <c r="J9" s="312"/>
      <c r="K9" s="312"/>
      <c r="L9" s="213"/>
      <c r="M9" s="213"/>
      <c r="N9" s="213"/>
      <c r="O9" s="213"/>
      <c r="P9" s="213"/>
      <c r="Q9" s="213"/>
      <c r="R9" s="213"/>
      <c r="S9" s="213"/>
      <c r="T9" s="213"/>
      <c r="U9" s="213"/>
      <c r="V9" s="213"/>
      <c r="W9" s="213"/>
      <c r="X9" s="213"/>
      <c r="Y9" s="213"/>
      <c r="Z9" s="213"/>
      <c r="AA9" s="213"/>
      <c r="AB9" s="213"/>
      <c r="AC9" s="213"/>
      <c r="AD9" s="213"/>
      <c r="AE9" s="213"/>
      <c r="AF9" s="305"/>
      <c r="AG9" s="355" t="s">
        <v>211</v>
      </c>
      <c r="AH9" s="213"/>
      <c r="AI9" s="213"/>
      <c r="AJ9" s="213"/>
      <c r="AK9" s="213"/>
      <c r="AL9" s="213"/>
      <c r="AM9" s="266"/>
      <c r="AN9" s="218"/>
      <c r="AO9" s="218"/>
      <c r="AP9" s="218"/>
      <c r="AQ9" s="218"/>
      <c r="AR9" s="218"/>
      <c r="AS9" s="218"/>
      <c r="AT9" s="218"/>
      <c r="AU9" s="218"/>
      <c r="AV9" s="218"/>
      <c r="AW9" s="213"/>
      <c r="AX9" s="213"/>
      <c r="AY9" s="213"/>
      <c r="AZ9" s="213"/>
      <c r="BA9" s="213"/>
      <c r="BB9" s="213"/>
      <c r="BC9" s="213"/>
      <c r="BD9" s="213"/>
      <c r="BE9" s="213"/>
      <c r="BF9" s="213"/>
      <c r="BG9" s="213"/>
      <c r="BH9" s="213"/>
      <c r="BI9" s="213"/>
      <c r="BJ9" s="213"/>
      <c r="BK9" s="216"/>
      <c r="BL9" s="356"/>
      <c r="BM9" s="355" t="s">
        <v>211</v>
      </c>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950" t="s">
        <v>196</v>
      </c>
      <c r="CL9" s="951"/>
      <c r="CM9" s="951"/>
      <c r="CN9" s="952"/>
      <c r="CO9" s="213"/>
      <c r="CP9" s="213"/>
      <c r="CQ9" s="213"/>
      <c r="CR9" s="362"/>
      <c r="CS9" s="355" t="s">
        <v>211</v>
      </c>
      <c r="CT9" s="218"/>
      <c r="CU9" s="218"/>
      <c r="CV9" s="213"/>
      <c r="CW9" s="213"/>
      <c r="CX9" s="213"/>
      <c r="CY9" s="213"/>
      <c r="CZ9" s="213"/>
      <c r="DA9" s="213"/>
      <c r="DB9" s="966" t="s">
        <v>197</v>
      </c>
      <c r="DC9" s="967"/>
      <c r="DD9" s="967"/>
      <c r="DE9" s="968"/>
      <c r="DF9" s="213"/>
      <c r="DG9" s="213"/>
      <c r="DH9" s="213"/>
      <c r="DI9" s="213"/>
      <c r="DJ9" s="213"/>
      <c r="DK9" s="213"/>
      <c r="DL9" s="213"/>
      <c r="DM9" s="213"/>
      <c r="DN9" s="213"/>
      <c r="DO9" s="959" t="s">
        <v>150</v>
      </c>
      <c r="DP9" s="964"/>
      <c r="DQ9" s="964"/>
      <c r="DR9" s="964"/>
      <c r="DS9" s="964"/>
      <c r="DT9" s="964"/>
      <c r="DU9" s="964"/>
      <c r="DV9" s="964"/>
      <c r="DW9" s="969"/>
      <c r="DX9" s="356"/>
      <c r="DY9" s="355" t="s">
        <v>211</v>
      </c>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362"/>
      <c r="FE9" s="355" t="s">
        <v>211</v>
      </c>
      <c r="FF9" s="213"/>
      <c r="FG9" s="213"/>
      <c r="FH9" s="213"/>
      <c r="FI9" s="213"/>
      <c r="FJ9" s="213"/>
      <c r="FK9" s="213"/>
      <c r="FL9" s="213"/>
      <c r="FM9" s="213"/>
      <c r="FN9" s="213"/>
      <c r="FO9" s="213"/>
      <c r="FP9" s="213"/>
      <c r="FQ9" s="213"/>
      <c r="FR9" s="213"/>
      <c r="FS9" s="213"/>
      <c r="FT9" s="213"/>
      <c r="FU9" s="213"/>
      <c r="FV9" s="213"/>
      <c r="FW9" s="213"/>
      <c r="FX9" s="213"/>
      <c r="FY9" s="213"/>
      <c r="FZ9" s="213"/>
      <c r="GA9" s="950" t="s">
        <v>143</v>
      </c>
      <c r="GB9" s="951"/>
      <c r="GC9" s="951"/>
      <c r="GD9" s="951"/>
      <c r="GE9" s="952"/>
      <c r="GF9" s="266"/>
      <c r="GG9" s="266"/>
      <c r="GH9" s="266"/>
      <c r="GI9" s="266"/>
      <c r="GJ9" s="365"/>
      <c r="GK9" s="355" t="s">
        <v>210</v>
      </c>
      <c r="GL9" s="222"/>
      <c r="GM9" s="1017" t="s">
        <v>198</v>
      </c>
      <c r="GN9" s="1018"/>
      <c r="GO9" s="1018"/>
      <c r="GP9" s="1019"/>
      <c r="GQ9" s="213"/>
      <c r="GR9" s="213"/>
      <c r="GS9" s="213"/>
      <c r="GT9" s="213"/>
      <c r="GU9" s="213"/>
      <c r="GV9" s="213"/>
      <c r="GW9" s="213"/>
      <c r="GX9" s="213"/>
      <c r="GY9" s="213"/>
      <c r="GZ9" s="342"/>
      <c r="HA9" s="343"/>
      <c r="HB9" s="343"/>
      <c r="HC9" s="343"/>
      <c r="HD9" s="343"/>
      <c r="HE9" s="343"/>
      <c r="HF9" s="343"/>
      <c r="HG9" s="344"/>
      <c r="HH9" s="213"/>
      <c r="HI9" s="213"/>
      <c r="HJ9" s="213"/>
      <c r="HK9" s="213"/>
      <c r="HL9" s="213"/>
      <c r="HM9" s="213"/>
      <c r="HN9" s="213"/>
      <c r="HO9" s="213"/>
      <c r="HP9" s="362"/>
      <c r="HQ9" s="355" t="s">
        <v>211</v>
      </c>
      <c r="HR9" s="213"/>
      <c r="HS9" s="213"/>
      <c r="HT9" s="213"/>
      <c r="HU9" s="340"/>
      <c r="HV9" s="346"/>
      <c r="HW9" s="347"/>
      <c r="HX9" s="350"/>
      <c r="HY9" s="351"/>
      <c r="HZ9" s="351"/>
      <c r="IA9" s="351"/>
      <c r="IB9" s="351"/>
      <c r="IC9" s="351"/>
      <c r="ID9" s="351"/>
      <c r="IE9" s="352"/>
      <c r="IF9" s="213"/>
      <c r="IG9" s="213"/>
      <c r="IH9" s="213"/>
      <c r="II9" s="213"/>
      <c r="IJ9" s="213"/>
      <c r="IK9" s="213"/>
      <c r="IL9" s="213"/>
      <c r="IM9" s="213"/>
      <c r="IN9" s="213"/>
      <c r="IO9" s="213"/>
      <c r="IP9" s="213"/>
      <c r="IQ9" s="213"/>
      <c r="IR9" s="213"/>
      <c r="IS9" s="213"/>
      <c r="IT9" s="213"/>
      <c r="IU9" s="213"/>
      <c r="IV9" s="362"/>
      <c r="IW9" s="355" t="s">
        <v>211</v>
      </c>
      <c r="IX9" s="213"/>
      <c r="IY9" s="213"/>
      <c r="IZ9" s="213"/>
      <c r="JA9" s="213"/>
      <c r="JB9" s="213"/>
      <c r="JC9" s="213"/>
      <c r="JD9" s="213"/>
      <c r="JE9" s="213"/>
      <c r="JF9" s="213"/>
      <c r="JG9" s="213"/>
      <c r="JH9" s="213"/>
      <c r="JI9" s="213"/>
      <c r="JJ9" s="213"/>
      <c r="JK9" s="213"/>
      <c r="JL9" s="213"/>
      <c r="JM9" s="213"/>
      <c r="JN9" s="213"/>
      <c r="JO9" s="213"/>
      <c r="JP9" s="213"/>
      <c r="JQ9" s="213"/>
      <c r="JR9" s="213"/>
      <c r="JS9" s="213"/>
      <c r="JT9" s="213"/>
      <c r="JU9" s="213"/>
      <c r="JV9" s="213"/>
      <c r="JW9" s="213"/>
      <c r="JX9" s="213"/>
      <c r="JY9" s="213"/>
      <c r="JZ9" s="213"/>
      <c r="KA9" s="213"/>
      <c r="KB9" s="356"/>
      <c r="KC9" s="355" t="s">
        <v>211</v>
      </c>
      <c r="KD9" s="213"/>
      <c r="KE9" s="213"/>
      <c r="KF9" s="213"/>
      <c r="KG9" s="213"/>
      <c r="KH9" s="213"/>
      <c r="KI9" s="213"/>
      <c r="KJ9" s="213"/>
      <c r="KK9" s="213"/>
      <c r="KL9" s="987"/>
      <c r="KM9" s="988"/>
      <c r="KN9" s="988"/>
      <c r="KO9" s="988"/>
      <c r="KP9" s="988"/>
      <c r="KQ9" s="988"/>
      <c r="KR9" s="988"/>
      <c r="KS9" s="989"/>
      <c r="KT9" s="213"/>
      <c r="KU9" s="213"/>
      <c r="KV9" s="213"/>
      <c r="KW9" s="213"/>
      <c r="KX9" s="213"/>
      <c r="KY9" s="213"/>
      <c r="KZ9" s="213"/>
      <c r="LA9" s="213"/>
      <c r="LB9" s="996"/>
      <c r="LC9" s="997"/>
      <c r="LD9" s="997"/>
      <c r="LE9" s="997"/>
      <c r="LF9" s="998"/>
      <c r="LG9" s="1004"/>
      <c r="LH9" s="1005"/>
      <c r="LI9" s="355" t="s">
        <v>211</v>
      </c>
      <c r="LJ9" s="1004"/>
      <c r="LK9" s="1023"/>
      <c r="LL9" s="1024"/>
      <c r="LM9" s="213"/>
      <c r="LN9" s="213"/>
      <c r="LO9" s="213"/>
      <c r="LP9" s="213"/>
      <c r="LQ9" s="213"/>
      <c r="LR9" s="213"/>
      <c r="LS9" s="213"/>
      <c r="LT9" s="213"/>
      <c r="LU9" s="213"/>
      <c r="LV9" s="213"/>
      <c r="LW9" s="213"/>
      <c r="LX9" s="213"/>
      <c r="LY9" s="213"/>
      <c r="LZ9" s="213"/>
      <c r="MA9" s="213"/>
      <c r="MB9" s="213"/>
      <c r="MC9" s="213"/>
      <c r="MD9" s="213"/>
      <c r="ME9" s="213"/>
      <c r="MF9" s="213"/>
      <c r="MG9" s="213"/>
      <c r="MH9" s="213"/>
      <c r="MI9" s="213"/>
      <c r="MJ9" s="213"/>
      <c r="MK9" s="213"/>
      <c r="ML9" s="213"/>
      <c r="MM9" s="213"/>
      <c r="MN9" s="356"/>
      <c r="MO9" s="355" t="s">
        <v>211</v>
      </c>
      <c r="MP9" s="213"/>
      <c r="MQ9" s="213"/>
      <c r="MR9" s="213"/>
      <c r="MS9" s="213"/>
      <c r="MT9" s="213"/>
      <c r="MU9" s="213"/>
      <c r="MV9" s="213"/>
      <c r="MW9" s="213"/>
      <c r="MX9" s="213"/>
      <c r="MY9" s="213"/>
      <c r="MZ9" s="213"/>
      <c r="NA9" s="213"/>
      <c r="NB9" s="213"/>
      <c r="NC9" s="213"/>
      <c r="ND9" s="213"/>
      <c r="NE9" s="213"/>
      <c r="NF9" s="213"/>
      <c r="NG9" s="213"/>
      <c r="NH9" s="213"/>
      <c r="NI9" s="213"/>
      <c r="NJ9" s="213"/>
      <c r="NK9" s="213"/>
      <c r="NL9" s="213"/>
      <c r="NM9" s="213"/>
      <c r="NN9" s="213"/>
      <c r="NO9" s="213"/>
      <c r="NP9" s="213"/>
      <c r="NQ9" s="213"/>
      <c r="NR9" s="213"/>
      <c r="NS9" s="213"/>
      <c r="NT9" s="362"/>
    </row>
    <row r="10" spans="1:384" ht="13" thickBot="1">
      <c r="A10" s="261" t="s">
        <v>212</v>
      </c>
      <c r="B10" s="213"/>
      <c r="C10" s="213"/>
      <c r="D10" s="213"/>
      <c r="E10" s="228"/>
      <c r="F10" s="228"/>
      <c r="G10" s="228"/>
      <c r="H10" s="228"/>
      <c r="I10" s="228"/>
      <c r="J10" s="228"/>
      <c r="K10" s="228"/>
      <c r="L10" s="213"/>
      <c r="M10" s="213"/>
      <c r="N10" s="213"/>
      <c r="O10" s="213"/>
      <c r="P10" s="213"/>
      <c r="Q10" s="213"/>
      <c r="R10" s="213"/>
      <c r="S10" s="213"/>
      <c r="T10" s="213"/>
      <c r="U10" s="213"/>
      <c r="V10" s="213"/>
      <c r="W10" s="213"/>
      <c r="X10" s="213"/>
      <c r="Y10" s="213"/>
      <c r="Z10" s="213"/>
      <c r="AA10" s="213"/>
      <c r="AB10" s="213"/>
      <c r="AC10" s="213"/>
      <c r="AD10" s="213"/>
      <c r="AE10" s="213"/>
      <c r="AF10" s="305"/>
      <c r="AG10" s="357" t="s">
        <v>212</v>
      </c>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9"/>
      <c r="BL10" s="360"/>
      <c r="BM10" s="357" t="s">
        <v>212</v>
      </c>
      <c r="BN10" s="358"/>
      <c r="BO10" s="358"/>
      <c r="BP10" s="358"/>
      <c r="BQ10" s="358"/>
      <c r="BR10" s="358"/>
      <c r="BS10" s="358"/>
      <c r="BT10" s="358"/>
      <c r="BU10" s="358"/>
      <c r="BV10" s="358"/>
      <c r="BW10" s="358"/>
      <c r="BX10" s="358"/>
      <c r="BY10" s="358"/>
      <c r="BZ10" s="358"/>
      <c r="CA10" s="358"/>
      <c r="CB10" s="358"/>
      <c r="CC10" s="358"/>
      <c r="CD10" s="358"/>
      <c r="CE10" s="358"/>
      <c r="CF10" s="358"/>
      <c r="CG10" s="358"/>
      <c r="CH10" s="358"/>
      <c r="CI10" s="358"/>
      <c r="CJ10" s="358"/>
      <c r="CK10" s="970" t="s">
        <v>196</v>
      </c>
      <c r="CL10" s="971"/>
      <c r="CM10" s="971"/>
      <c r="CN10" s="972"/>
      <c r="CO10" s="358"/>
      <c r="CP10" s="358"/>
      <c r="CQ10" s="358"/>
      <c r="CR10" s="363"/>
      <c r="CS10" s="357" t="s">
        <v>212</v>
      </c>
      <c r="CT10" s="358"/>
      <c r="CU10" s="358"/>
      <c r="CV10" s="358"/>
      <c r="CW10" s="358"/>
      <c r="CX10" s="358"/>
      <c r="CY10" s="358"/>
      <c r="CZ10" s="358"/>
      <c r="DA10" s="358"/>
      <c r="DB10" s="978" t="s">
        <v>197</v>
      </c>
      <c r="DC10" s="979"/>
      <c r="DD10" s="979"/>
      <c r="DE10" s="980"/>
      <c r="DF10" s="358"/>
      <c r="DG10" s="358"/>
      <c r="DH10" s="358"/>
      <c r="DI10" s="358"/>
      <c r="DJ10" s="358"/>
      <c r="DK10" s="358"/>
      <c r="DL10" s="358"/>
      <c r="DM10" s="358"/>
      <c r="DN10" s="358"/>
      <c r="DO10" s="981" t="s">
        <v>150</v>
      </c>
      <c r="DP10" s="982"/>
      <c r="DQ10" s="982"/>
      <c r="DR10" s="982"/>
      <c r="DS10" s="982"/>
      <c r="DT10" s="982"/>
      <c r="DU10" s="982"/>
      <c r="DV10" s="982"/>
      <c r="DW10" s="983"/>
      <c r="DX10" s="360"/>
      <c r="DY10" s="357" t="s">
        <v>212</v>
      </c>
      <c r="DZ10" s="358"/>
      <c r="EA10" s="358"/>
      <c r="EB10" s="358"/>
      <c r="EC10" s="358"/>
      <c r="ED10" s="358"/>
      <c r="EE10" s="358"/>
      <c r="EF10" s="358"/>
      <c r="EG10" s="358"/>
      <c r="EH10" s="358"/>
      <c r="EI10" s="358"/>
      <c r="EJ10" s="358"/>
      <c r="EK10" s="358"/>
      <c r="EL10" s="358"/>
      <c r="EM10" s="358"/>
      <c r="EN10" s="358"/>
      <c r="EO10" s="358"/>
      <c r="EP10" s="358"/>
      <c r="EQ10" s="358"/>
      <c r="ER10" s="358"/>
      <c r="ES10" s="358"/>
      <c r="ET10" s="358"/>
      <c r="EU10" s="358"/>
      <c r="EV10" s="358"/>
      <c r="EW10" s="358"/>
      <c r="EX10" s="358"/>
      <c r="EY10" s="358"/>
      <c r="EZ10" s="358"/>
      <c r="FA10" s="358"/>
      <c r="FB10" s="358"/>
      <c r="FC10" s="358"/>
      <c r="FD10" s="363"/>
      <c r="FE10" s="357" t="s">
        <v>212</v>
      </c>
      <c r="FF10" s="358"/>
      <c r="FG10" s="358"/>
      <c r="FH10" s="358"/>
      <c r="FI10" s="358"/>
      <c r="FJ10" s="358"/>
      <c r="FK10" s="358"/>
      <c r="FL10" s="358"/>
      <c r="FM10" s="358"/>
      <c r="FN10" s="358"/>
      <c r="FO10" s="358"/>
      <c r="FP10" s="358"/>
      <c r="FQ10" s="358"/>
      <c r="FR10" s="358"/>
      <c r="FS10" s="358"/>
      <c r="FT10" s="358"/>
      <c r="FU10" s="358"/>
      <c r="FV10" s="358"/>
      <c r="FW10" s="358"/>
      <c r="FX10" s="358"/>
      <c r="FY10" s="358"/>
      <c r="FZ10" s="358"/>
      <c r="GA10" s="970" t="s">
        <v>143</v>
      </c>
      <c r="GB10" s="971"/>
      <c r="GC10" s="971"/>
      <c r="GD10" s="971"/>
      <c r="GE10" s="972"/>
      <c r="GF10" s="358"/>
      <c r="GG10" s="358"/>
      <c r="GH10" s="358"/>
      <c r="GI10" s="358"/>
      <c r="GJ10" s="366"/>
      <c r="GK10" s="355" t="s">
        <v>211</v>
      </c>
      <c r="GL10" s="222"/>
      <c r="GM10" s="1008" t="s">
        <v>198</v>
      </c>
      <c r="GN10" s="1009"/>
      <c r="GO10" s="1009"/>
      <c r="GP10" s="1010"/>
      <c r="GQ10" s="213"/>
      <c r="GR10" s="213"/>
      <c r="GS10" s="213"/>
      <c r="GT10" s="213"/>
      <c r="GU10" s="213"/>
      <c r="GV10" s="213"/>
      <c r="GW10" s="213"/>
      <c r="GX10" s="213"/>
      <c r="GY10" s="213"/>
      <c r="GZ10" s="213"/>
      <c r="HA10" s="213"/>
      <c r="HB10" s="213"/>
      <c r="HC10" s="213"/>
      <c r="HD10" s="213"/>
      <c r="HE10" s="213"/>
      <c r="HF10" s="213"/>
      <c r="HG10" s="213"/>
      <c r="HH10" s="213"/>
      <c r="HI10" s="213"/>
      <c r="HJ10" s="213"/>
      <c r="HK10" s="213"/>
      <c r="HL10" s="213"/>
      <c r="HM10" s="213"/>
      <c r="HN10" s="213"/>
      <c r="HO10" s="213"/>
      <c r="HP10" s="362"/>
      <c r="HQ10" s="357" t="s">
        <v>212</v>
      </c>
      <c r="HR10" s="358"/>
      <c r="HS10" s="358"/>
      <c r="HT10" s="358"/>
      <c r="HU10" s="358"/>
      <c r="HV10" s="358"/>
      <c r="HW10" s="358"/>
      <c r="HX10" s="358"/>
      <c r="HY10" s="358"/>
      <c r="HZ10" s="358"/>
      <c r="IA10" s="358"/>
      <c r="IB10" s="358"/>
      <c r="IC10" s="358"/>
      <c r="ID10" s="358"/>
      <c r="IE10" s="358"/>
      <c r="IF10" s="358"/>
      <c r="IG10" s="358"/>
      <c r="IH10" s="358"/>
      <c r="II10" s="358"/>
      <c r="IJ10" s="358"/>
      <c r="IK10" s="358"/>
      <c r="IL10" s="358"/>
      <c r="IM10" s="358"/>
      <c r="IN10" s="358"/>
      <c r="IO10" s="358"/>
      <c r="IP10" s="358"/>
      <c r="IQ10" s="358"/>
      <c r="IR10" s="358"/>
      <c r="IS10" s="358"/>
      <c r="IT10" s="358"/>
      <c r="IU10" s="358"/>
      <c r="IV10" s="363"/>
      <c r="IW10" s="357" t="s">
        <v>212</v>
      </c>
      <c r="IX10" s="358"/>
      <c r="IY10" s="358"/>
      <c r="IZ10" s="358"/>
      <c r="JA10" s="358"/>
      <c r="JB10" s="358"/>
      <c r="JC10" s="358"/>
      <c r="JD10" s="358"/>
      <c r="JE10" s="358"/>
      <c r="JF10" s="358"/>
      <c r="JG10" s="358"/>
      <c r="JH10" s="358"/>
      <c r="JI10" s="358"/>
      <c r="JJ10" s="358"/>
      <c r="JK10" s="358"/>
      <c r="JL10" s="358"/>
      <c r="JM10" s="358"/>
      <c r="JN10" s="358"/>
      <c r="JO10" s="358"/>
      <c r="JP10" s="358"/>
      <c r="JQ10" s="358"/>
      <c r="JR10" s="358"/>
      <c r="JS10" s="358"/>
      <c r="JT10" s="358"/>
      <c r="JU10" s="358"/>
      <c r="JV10" s="358"/>
      <c r="JW10" s="358"/>
      <c r="JX10" s="358"/>
      <c r="JY10" s="358"/>
      <c r="JZ10" s="358"/>
      <c r="KA10" s="358"/>
      <c r="KB10" s="360"/>
      <c r="KC10" s="357" t="s">
        <v>212</v>
      </c>
      <c r="KD10" s="358"/>
      <c r="KE10" s="358"/>
      <c r="KF10" s="358"/>
      <c r="KG10" s="358"/>
      <c r="KH10" s="358"/>
      <c r="KI10" s="358"/>
      <c r="KJ10" s="358"/>
      <c r="KK10" s="358"/>
      <c r="KL10" s="990"/>
      <c r="KM10" s="991"/>
      <c r="KN10" s="991"/>
      <c r="KO10" s="991"/>
      <c r="KP10" s="991"/>
      <c r="KQ10" s="991"/>
      <c r="KR10" s="991"/>
      <c r="KS10" s="992"/>
      <c r="KT10" s="358"/>
      <c r="KU10" s="358"/>
      <c r="KV10" s="358"/>
      <c r="KW10" s="358"/>
      <c r="KX10" s="358"/>
      <c r="KY10" s="358"/>
      <c r="KZ10" s="358"/>
      <c r="LA10" s="358"/>
      <c r="LB10" s="999"/>
      <c r="LC10" s="1000"/>
      <c r="LD10" s="1000"/>
      <c r="LE10" s="1000"/>
      <c r="LF10" s="1001"/>
      <c r="LG10" s="1006"/>
      <c r="LH10" s="1007"/>
      <c r="LI10" s="357" t="s">
        <v>212</v>
      </c>
      <c r="LJ10" s="1006"/>
      <c r="LK10" s="1025"/>
      <c r="LL10" s="1026"/>
      <c r="LM10" s="358"/>
      <c r="LN10" s="358"/>
      <c r="LO10" s="358"/>
      <c r="LP10" s="358"/>
      <c r="LQ10" s="358"/>
      <c r="LR10" s="358"/>
      <c r="LS10" s="358"/>
      <c r="LT10" s="358"/>
      <c r="LU10" s="358"/>
      <c r="LV10" s="358"/>
      <c r="LW10" s="358"/>
      <c r="LX10" s="358"/>
      <c r="LY10" s="358"/>
      <c r="LZ10" s="358"/>
      <c r="MA10" s="358"/>
      <c r="MB10" s="358"/>
      <c r="MC10" s="358"/>
      <c r="MD10" s="358"/>
      <c r="ME10" s="358"/>
      <c r="MF10" s="358"/>
      <c r="MG10" s="358"/>
      <c r="MH10" s="358"/>
      <c r="MI10" s="358"/>
      <c r="MJ10" s="358"/>
      <c r="MK10" s="358"/>
      <c r="ML10" s="358"/>
      <c r="MM10" s="358"/>
      <c r="MN10" s="360"/>
      <c r="MO10" s="357" t="s">
        <v>212</v>
      </c>
      <c r="MP10" s="358"/>
      <c r="MQ10" s="358"/>
      <c r="MR10" s="358"/>
      <c r="MS10" s="358"/>
      <c r="MT10" s="358"/>
      <c r="MU10" s="358"/>
      <c r="MV10" s="358"/>
      <c r="MW10" s="358"/>
      <c r="MX10" s="358"/>
      <c r="MY10" s="358"/>
      <c r="MZ10" s="358"/>
      <c r="NA10" s="358"/>
      <c r="NB10" s="358"/>
      <c r="NC10" s="358"/>
      <c r="ND10" s="358"/>
      <c r="NE10" s="358"/>
      <c r="NF10" s="358"/>
      <c r="NG10" s="358"/>
      <c r="NH10" s="358"/>
      <c r="NI10" s="358"/>
      <c r="NJ10" s="358"/>
      <c r="NK10" s="358"/>
      <c r="NL10" s="358"/>
      <c r="NM10" s="358"/>
      <c r="NN10" s="358"/>
      <c r="NO10" s="358"/>
      <c r="NP10" s="358"/>
      <c r="NQ10" s="358"/>
      <c r="NR10" s="358"/>
      <c r="NS10" s="358"/>
      <c r="NT10" s="363"/>
    </row>
    <row r="11" spans="1:384" ht="14" thickTop="1" thickBot="1">
      <c r="A11" s="368"/>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8"/>
      <c r="CA11" s="368"/>
      <c r="CB11" s="368"/>
      <c r="CC11" s="368"/>
      <c r="CD11" s="368"/>
      <c r="CE11" s="368"/>
      <c r="CF11" s="368"/>
      <c r="CG11" s="368"/>
      <c r="CH11" s="368"/>
      <c r="CI11" s="368"/>
      <c r="CJ11" s="368"/>
      <c r="CK11" s="368"/>
      <c r="CL11" s="368"/>
      <c r="CM11" s="368"/>
      <c r="CN11" s="368"/>
      <c r="CO11" s="368"/>
      <c r="CP11" s="368"/>
      <c r="CQ11" s="368"/>
      <c r="CR11" s="368"/>
      <c r="CS11" s="368"/>
      <c r="CT11" s="368"/>
      <c r="CU11" s="368"/>
      <c r="CV11" s="368"/>
      <c r="CW11" s="368"/>
      <c r="CX11" s="368"/>
      <c r="CY11" s="368"/>
      <c r="CZ11" s="368"/>
      <c r="DA11" s="368"/>
      <c r="DB11" s="368"/>
      <c r="DC11" s="368"/>
      <c r="DD11" s="368"/>
      <c r="DE11" s="368"/>
      <c r="DF11" s="368"/>
      <c r="DG11" s="368"/>
      <c r="DH11" s="368"/>
      <c r="DI11" s="368"/>
      <c r="DJ11" s="368"/>
      <c r="DK11" s="368"/>
      <c r="DL11" s="368"/>
      <c r="DM11" s="368"/>
      <c r="DN11" s="368"/>
      <c r="DO11" s="368"/>
      <c r="DP11" s="368"/>
      <c r="DQ11" s="368"/>
      <c r="DR11" s="368"/>
      <c r="DS11" s="368"/>
      <c r="DT11" s="368"/>
      <c r="DU11" s="368"/>
      <c r="DV11" s="368"/>
      <c r="DW11" s="368"/>
      <c r="DX11" s="368"/>
      <c r="DY11" s="368"/>
      <c r="DZ11" s="368"/>
      <c r="EA11" s="368"/>
      <c r="EB11" s="368"/>
      <c r="EC11" s="368"/>
      <c r="ED11" s="368"/>
      <c r="EE11" s="368"/>
      <c r="EF11" s="368"/>
      <c r="EG11" s="368"/>
      <c r="EH11" s="368"/>
      <c r="EI11" s="368"/>
      <c r="EJ11" s="368"/>
      <c r="EK11" s="368"/>
      <c r="EL11" s="368"/>
      <c r="EM11" s="368"/>
      <c r="EN11" s="368"/>
      <c r="EO11" s="368"/>
      <c r="EP11" s="368"/>
      <c r="EQ11" s="368"/>
      <c r="ER11" s="368"/>
      <c r="ES11" s="368"/>
      <c r="ET11" s="368"/>
      <c r="EU11" s="368"/>
      <c r="EV11" s="368"/>
      <c r="EW11" s="368"/>
      <c r="EX11" s="368"/>
      <c r="EY11" s="368"/>
      <c r="EZ11" s="368"/>
      <c r="FA11" s="368"/>
      <c r="FB11" s="368"/>
      <c r="FC11" s="368"/>
      <c r="FD11" s="368"/>
      <c r="FE11" s="368"/>
      <c r="FF11" s="368"/>
      <c r="FG11" s="368"/>
      <c r="FH11" s="368"/>
      <c r="FI11" s="368"/>
      <c r="FJ11" s="368"/>
      <c r="FK11" s="368"/>
      <c r="FL11" s="368"/>
      <c r="FM11" s="368"/>
      <c r="FN11" s="368"/>
      <c r="FO11" s="368"/>
      <c r="FP11" s="368"/>
      <c r="FQ11" s="368"/>
      <c r="FR11" s="368"/>
      <c r="FS11" s="368"/>
      <c r="FT11" s="368"/>
      <c r="FU11" s="368"/>
      <c r="FV11" s="368"/>
      <c r="FW11" s="368"/>
      <c r="FX11" s="368"/>
      <c r="FY11" s="368"/>
      <c r="FZ11" s="368"/>
      <c r="GA11" s="368"/>
      <c r="GB11" s="368"/>
      <c r="GC11" s="368"/>
      <c r="GD11" s="368"/>
      <c r="GE11" s="368"/>
      <c r="GF11" s="368"/>
      <c r="GG11" s="368"/>
      <c r="GH11" s="368"/>
      <c r="GI11" s="368"/>
      <c r="GJ11" s="368"/>
      <c r="GK11" s="357" t="s">
        <v>212</v>
      </c>
      <c r="GL11" s="358"/>
      <c r="GM11" s="1011" t="s">
        <v>198</v>
      </c>
      <c r="GN11" s="1012"/>
      <c r="GO11" s="1012"/>
      <c r="GP11" s="1013"/>
      <c r="GQ11" s="358"/>
      <c r="GR11" s="358"/>
      <c r="GS11" s="358"/>
      <c r="GT11" s="358"/>
      <c r="GU11" s="358"/>
      <c r="GV11" s="358"/>
      <c r="GW11" s="358"/>
      <c r="GX11" s="358"/>
      <c r="GY11" s="358"/>
      <c r="GZ11" s="358"/>
      <c r="HA11" s="358"/>
      <c r="HB11" s="358"/>
      <c r="HC11" s="358"/>
      <c r="HD11" s="358"/>
      <c r="HE11" s="358"/>
      <c r="HF11" s="358"/>
      <c r="HG11" s="358"/>
      <c r="HH11" s="358"/>
      <c r="HI11" s="358"/>
      <c r="HJ11" s="358"/>
      <c r="HK11" s="358"/>
      <c r="HL11" s="358"/>
      <c r="HM11" s="358"/>
      <c r="HN11" s="358"/>
      <c r="HO11" s="358"/>
      <c r="HP11" s="363"/>
      <c r="HQ11" s="369"/>
      <c r="HR11" s="369"/>
      <c r="HS11" s="369"/>
      <c r="HT11" s="369"/>
      <c r="HU11" s="369"/>
      <c r="HV11" s="369"/>
      <c r="HW11" s="369"/>
      <c r="HX11" s="369"/>
      <c r="HY11" s="369"/>
      <c r="HZ11" s="369"/>
      <c r="IA11" s="369"/>
      <c r="IB11" s="369"/>
      <c r="IC11" s="369"/>
      <c r="ID11" s="369"/>
      <c r="IE11" s="369"/>
      <c r="IF11" s="369"/>
      <c r="IG11" s="369"/>
      <c r="IH11" s="369"/>
      <c r="II11" s="369"/>
      <c r="IJ11" s="369"/>
      <c r="IK11" s="369"/>
      <c r="IL11" s="369"/>
      <c r="IM11" s="369"/>
      <c r="IN11" s="369"/>
      <c r="IO11" s="369"/>
      <c r="IP11" s="369"/>
      <c r="IQ11" s="369"/>
      <c r="IR11" s="369"/>
      <c r="IS11" s="369"/>
      <c r="IT11" s="369"/>
      <c r="IU11" s="369"/>
      <c r="IV11" s="369"/>
      <c r="IW11" s="369"/>
      <c r="IX11" s="369"/>
      <c r="IY11" s="369"/>
      <c r="IZ11" s="369"/>
      <c r="JA11" s="369"/>
      <c r="JB11" s="369"/>
      <c r="JC11" s="369"/>
      <c r="JD11" s="369"/>
      <c r="JE11" s="369"/>
      <c r="JF11" s="369"/>
      <c r="JG11" s="369"/>
      <c r="JH11" s="369"/>
      <c r="JI11" s="369"/>
      <c r="JJ11" s="369"/>
      <c r="JK11" s="369"/>
      <c r="JL11" s="369"/>
      <c r="JM11" s="369"/>
      <c r="JN11" s="369"/>
      <c r="JO11" s="369"/>
      <c r="JP11" s="369"/>
      <c r="JQ11" s="369"/>
      <c r="JR11" s="369"/>
      <c r="JS11" s="369"/>
      <c r="JT11" s="369"/>
      <c r="JU11" s="369"/>
      <c r="JV11" s="369"/>
      <c r="JW11" s="369"/>
      <c r="JX11" s="369"/>
      <c r="JY11" s="369"/>
      <c r="JZ11" s="369"/>
      <c r="KA11" s="369"/>
      <c r="KB11" s="369"/>
      <c r="KC11" s="369"/>
      <c r="KD11" s="369"/>
      <c r="KE11" s="369"/>
      <c r="KF11" s="369"/>
      <c r="KG11" s="369"/>
      <c r="KH11" s="369"/>
      <c r="KI11" s="369"/>
      <c r="KJ11" s="369"/>
      <c r="KK11" s="369"/>
      <c r="KL11" s="369"/>
      <c r="KM11" s="369"/>
      <c r="KN11" s="369"/>
      <c r="KO11" s="369"/>
      <c r="KP11" s="369"/>
      <c r="KQ11" s="369"/>
      <c r="KR11" s="369"/>
      <c r="KS11" s="369"/>
      <c r="KT11" s="369"/>
      <c r="KU11" s="369"/>
      <c r="KV11" s="369"/>
      <c r="KW11" s="369"/>
      <c r="KX11" s="369"/>
      <c r="KY11" s="369"/>
      <c r="KZ11" s="369"/>
      <c r="LA11" s="369"/>
      <c r="LB11" s="369"/>
      <c r="LC11" s="369"/>
      <c r="LD11" s="369"/>
      <c r="LE11" s="369"/>
      <c r="LF11" s="369"/>
      <c r="LG11" s="369"/>
      <c r="LH11" s="369"/>
      <c r="LI11" s="369"/>
      <c r="LJ11" s="369"/>
      <c r="LK11" s="369"/>
      <c r="LL11" s="369"/>
      <c r="LM11" s="369"/>
      <c r="LN11" s="369"/>
      <c r="LO11" s="369"/>
      <c r="LP11" s="369"/>
      <c r="LQ11" s="369"/>
      <c r="LR11" s="369"/>
      <c r="LS11" s="369"/>
      <c r="LT11" s="369"/>
      <c r="LU11" s="369"/>
      <c r="LV11" s="369"/>
      <c r="LW11" s="369"/>
      <c r="LX11" s="369"/>
      <c r="LY11" s="369"/>
      <c r="LZ11" s="369"/>
      <c r="MA11" s="369"/>
      <c r="MB11" s="369"/>
      <c r="MC11" s="369"/>
      <c r="MD11" s="369"/>
      <c r="ME11" s="369"/>
      <c r="MF11" s="369"/>
      <c r="MG11" s="369"/>
      <c r="MH11" s="369"/>
      <c r="MI11" s="369"/>
      <c r="MJ11" s="369"/>
      <c r="MK11" s="369"/>
      <c r="ML11" s="369"/>
      <c r="MM11" s="369"/>
      <c r="MN11" s="369"/>
      <c r="MO11" s="369"/>
      <c r="MP11" s="369"/>
      <c r="MQ11" s="369"/>
      <c r="MR11" s="369"/>
      <c r="MS11" s="369"/>
      <c r="MT11" s="369"/>
      <c r="MU11" s="369"/>
      <c r="MV11" s="369"/>
      <c r="MW11" s="369"/>
      <c r="MX11" s="369"/>
      <c r="MY11" s="369"/>
      <c r="MZ11" s="369"/>
      <c r="NA11" s="369"/>
      <c r="NB11" s="369"/>
      <c r="NC11" s="369"/>
      <c r="ND11" s="369"/>
      <c r="NE11" s="369"/>
      <c r="NF11" s="369"/>
      <c r="NG11" s="369"/>
      <c r="NH11" s="369"/>
      <c r="NI11" s="369"/>
      <c r="NJ11" s="369"/>
      <c r="NK11" s="369"/>
      <c r="NL11" s="369"/>
      <c r="NM11" s="369"/>
      <c r="NN11" s="369"/>
      <c r="NO11" s="369"/>
      <c r="NP11" s="369"/>
      <c r="NQ11" s="369"/>
      <c r="NR11" s="369"/>
      <c r="NS11" s="369"/>
      <c r="NT11" s="369"/>
    </row>
    <row r="12" spans="1:384" s="72" customFormat="1" ht="13" thickTop="1">
      <c r="GK12" s="370"/>
      <c r="GL12" s="58"/>
      <c r="GM12" s="383"/>
      <c r="GN12" s="383"/>
      <c r="GO12" s="383"/>
      <c r="GP12" s="383"/>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row>
    <row r="13" spans="1:384" s="72" customFormat="1">
      <c r="GK13" s="370"/>
      <c r="GL13" s="58"/>
      <c r="GM13" s="383"/>
      <c r="GN13" s="383"/>
      <c r="GO13" s="383"/>
      <c r="GP13" s="383"/>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row>
    <row r="14" spans="1:384" s="72" customFormat="1" ht="13" thickBot="1">
      <c r="GK14" s="370"/>
      <c r="GL14" s="58"/>
      <c r="GM14" s="383"/>
      <c r="GN14" s="383"/>
      <c r="GO14" s="383"/>
      <c r="GP14" s="383"/>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row>
    <row r="15" spans="1:384" s="387" customFormat="1" ht="38.25" customHeight="1" thickTop="1" thickBot="1">
      <c r="A15" s="384"/>
      <c r="B15" s="937">
        <v>42370</v>
      </c>
      <c r="C15" s="938"/>
      <c r="D15" s="938"/>
      <c r="E15" s="938"/>
      <c r="F15" s="938"/>
      <c r="G15" s="938"/>
      <c r="H15" s="938"/>
      <c r="I15" s="938"/>
      <c r="J15" s="938"/>
      <c r="K15" s="938"/>
      <c r="L15" s="938"/>
      <c r="M15" s="938"/>
      <c r="N15" s="938"/>
      <c r="O15" s="938"/>
      <c r="P15" s="938"/>
      <c r="Q15" s="938"/>
      <c r="R15" s="938"/>
      <c r="S15" s="938"/>
      <c r="T15" s="938"/>
      <c r="U15" s="938"/>
      <c r="V15" s="938"/>
      <c r="W15" s="938"/>
      <c r="X15" s="938"/>
      <c r="Y15" s="938"/>
      <c r="Z15" s="938"/>
      <c r="AA15" s="938"/>
      <c r="AB15" s="938"/>
      <c r="AC15" s="938"/>
      <c r="AD15" s="938"/>
      <c r="AE15" s="938"/>
      <c r="AF15" s="939"/>
      <c r="AG15" s="953">
        <v>42401</v>
      </c>
      <c r="AH15" s="954"/>
      <c r="AI15" s="954"/>
      <c r="AJ15" s="954"/>
      <c r="AK15" s="954"/>
      <c r="AL15" s="954"/>
      <c r="AM15" s="954"/>
      <c r="AN15" s="954"/>
      <c r="AO15" s="954"/>
      <c r="AP15" s="954"/>
      <c r="AQ15" s="954"/>
      <c r="AR15" s="954"/>
      <c r="AS15" s="954"/>
      <c r="AT15" s="954"/>
      <c r="AU15" s="954"/>
      <c r="AV15" s="954"/>
      <c r="AW15" s="954"/>
      <c r="AX15" s="954"/>
      <c r="AY15" s="954"/>
      <c r="AZ15" s="954"/>
      <c r="BA15" s="954"/>
      <c r="BB15" s="954"/>
      <c r="BC15" s="954"/>
      <c r="BD15" s="954"/>
      <c r="BE15" s="954"/>
      <c r="BF15" s="954"/>
      <c r="BG15" s="954"/>
      <c r="BH15" s="954"/>
      <c r="BI15" s="954"/>
      <c r="BJ15" s="954"/>
      <c r="BK15" s="954"/>
      <c r="BL15" s="955"/>
      <c r="BM15" s="385"/>
      <c r="BN15" s="956">
        <v>42430</v>
      </c>
      <c r="BO15" s="957"/>
      <c r="BP15" s="957"/>
      <c r="BQ15" s="957"/>
      <c r="BR15" s="957"/>
      <c r="BS15" s="957"/>
      <c r="BT15" s="957"/>
      <c r="BU15" s="957"/>
      <c r="BV15" s="957"/>
      <c r="BW15" s="957"/>
      <c r="BX15" s="957"/>
      <c r="BY15" s="957"/>
      <c r="BZ15" s="957"/>
      <c r="CA15" s="957"/>
      <c r="CB15" s="957"/>
      <c r="CC15" s="957"/>
      <c r="CD15" s="957"/>
      <c r="CE15" s="957"/>
      <c r="CF15" s="957"/>
      <c r="CG15" s="957"/>
      <c r="CH15" s="957"/>
      <c r="CI15" s="957"/>
      <c r="CJ15" s="957"/>
      <c r="CK15" s="957"/>
      <c r="CL15" s="957"/>
      <c r="CM15" s="957"/>
      <c r="CN15" s="957"/>
      <c r="CO15" s="957"/>
      <c r="CP15" s="957"/>
      <c r="CQ15" s="957"/>
      <c r="CR15" s="958"/>
      <c r="CS15" s="386"/>
      <c r="CT15" s="973">
        <v>42095</v>
      </c>
      <c r="CU15" s="974"/>
      <c r="CV15" s="974"/>
      <c r="CW15" s="974"/>
      <c r="CX15" s="974"/>
      <c r="CY15" s="974"/>
      <c r="CZ15" s="974"/>
      <c r="DA15" s="974"/>
      <c r="DB15" s="974"/>
      <c r="DC15" s="974"/>
      <c r="DD15" s="974"/>
      <c r="DE15" s="974"/>
      <c r="DF15" s="974"/>
      <c r="DG15" s="974"/>
      <c r="DH15" s="974"/>
      <c r="DI15" s="974"/>
      <c r="DJ15" s="974"/>
      <c r="DK15" s="974"/>
      <c r="DL15" s="974"/>
      <c r="DM15" s="974"/>
      <c r="DN15" s="974"/>
      <c r="DO15" s="974"/>
      <c r="DP15" s="974"/>
      <c r="DQ15" s="974"/>
      <c r="DR15" s="974"/>
      <c r="DS15" s="974"/>
      <c r="DT15" s="974"/>
      <c r="DU15" s="974"/>
      <c r="DV15" s="974"/>
      <c r="DW15" s="974"/>
      <c r="DX15" s="975"/>
      <c r="DY15" s="386"/>
      <c r="DZ15" s="973">
        <v>42125</v>
      </c>
      <c r="EA15" s="974"/>
      <c r="EB15" s="974"/>
      <c r="EC15" s="974"/>
      <c r="ED15" s="974"/>
      <c r="EE15" s="974"/>
      <c r="EF15" s="974"/>
      <c r="EG15" s="974"/>
      <c r="EH15" s="974"/>
      <c r="EI15" s="974"/>
      <c r="EJ15" s="974"/>
      <c r="EK15" s="974"/>
      <c r="EL15" s="974"/>
      <c r="EM15" s="974"/>
      <c r="EN15" s="974"/>
      <c r="EO15" s="974"/>
      <c r="EP15" s="974"/>
      <c r="EQ15" s="974"/>
      <c r="ER15" s="974"/>
      <c r="ES15" s="974"/>
      <c r="ET15" s="974"/>
      <c r="EU15" s="974"/>
      <c r="EV15" s="974"/>
      <c r="EW15" s="974"/>
      <c r="EX15" s="974"/>
      <c r="EY15" s="974"/>
      <c r="EZ15" s="974"/>
      <c r="FA15" s="974"/>
      <c r="FB15" s="974"/>
      <c r="FC15" s="974"/>
      <c r="FD15" s="975"/>
      <c r="FE15" s="386"/>
      <c r="FF15" s="973">
        <v>42156</v>
      </c>
      <c r="FG15" s="974"/>
      <c r="FH15" s="974"/>
      <c r="FI15" s="974"/>
      <c r="FJ15" s="974"/>
      <c r="FK15" s="974"/>
      <c r="FL15" s="974"/>
      <c r="FM15" s="974"/>
      <c r="FN15" s="974"/>
      <c r="FO15" s="974"/>
      <c r="FP15" s="974"/>
      <c r="FQ15" s="974"/>
      <c r="FR15" s="974"/>
      <c r="FS15" s="974"/>
      <c r="FT15" s="974"/>
      <c r="FU15" s="974"/>
      <c r="FV15" s="974"/>
      <c r="FW15" s="974"/>
      <c r="FX15" s="974"/>
      <c r="FY15" s="974"/>
      <c r="FZ15" s="974"/>
      <c r="GA15" s="974"/>
      <c r="GB15" s="974"/>
      <c r="GC15" s="974"/>
      <c r="GD15" s="974"/>
      <c r="GE15" s="974"/>
      <c r="GF15" s="974"/>
      <c r="GG15" s="974"/>
      <c r="GH15" s="974"/>
      <c r="GI15" s="974"/>
      <c r="GJ15" s="974"/>
      <c r="GK15" s="385"/>
      <c r="GL15" s="973">
        <v>42552</v>
      </c>
      <c r="GM15" s="954"/>
      <c r="GN15" s="954"/>
      <c r="GO15" s="954"/>
      <c r="GP15" s="954"/>
      <c r="GQ15" s="954"/>
      <c r="GR15" s="954"/>
      <c r="GS15" s="954"/>
      <c r="GT15" s="954"/>
      <c r="GU15" s="954"/>
      <c r="GV15" s="954"/>
      <c r="GW15" s="954"/>
      <c r="GX15" s="954"/>
      <c r="GY15" s="954"/>
      <c r="GZ15" s="954"/>
      <c r="HA15" s="954"/>
      <c r="HB15" s="954"/>
      <c r="HC15" s="954"/>
      <c r="HD15" s="954"/>
      <c r="HE15" s="954"/>
      <c r="HF15" s="954"/>
      <c r="HG15" s="954"/>
      <c r="HH15" s="954"/>
      <c r="HI15" s="954"/>
      <c r="HJ15" s="954"/>
      <c r="HK15" s="954"/>
      <c r="HL15" s="954"/>
      <c r="HM15" s="954"/>
      <c r="HN15" s="954"/>
      <c r="HO15" s="954"/>
      <c r="HP15" s="955"/>
      <c r="HQ15" s="385"/>
      <c r="HR15" s="973">
        <v>42583</v>
      </c>
      <c r="HS15" s="954"/>
      <c r="HT15" s="954"/>
      <c r="HU15" s="954"/>
      <c r="HV15" s="954"/>
      <c r="HW15" s="954"/>
      <c r="HX15" s="954"/>
      <c r="HY15" s="954"/>
      <c r="HZ15" s="954"/>
      <c r="IA15" s="954"/>
      <c r="IB15" s="954"/>
      <c r="IC15" s="954"/>
      <c r="ID15" s="954"/>
      <c r="IE15" s="954"/>
      <c r="IF15" s="954"/>
      <c r="IG15" s="954"/>
      <c r="IH15" s="954"/>
      <c r="II15" s="954"/>
      <c r="IJ15" s="954"/>
      <c r="IK15" s="954"/>
      <c r="IL15" s="954"/>
      <c r="IM15" s="954"/>
      <c r="IN15" s="954"/>
      <c r="IO15" s="954"/>
      <c r="IP15" s="954"/>
      <c r="IQ15" s="954"/>
      <c r="IR15" s="954"/>
      <c r="IS15" s="954"/>
      <c r="IT15" s="954"/>
      <c r="IU15" s="954"/>
      <c r="IV15" s="955"/>
      <c r="IW15" s="385"/>
      <c r="IX15" s="973">
        <v>42614</v>
      </c>
      <c r="IY15" s="954"/>
      <c r="IZ15" s="954"/>
      <c r="JA15" s="954"/>
      <c r="JB15" s="954"/>
      <c r="JC15" s="954"/>
      <c r="JD15" s="954"/>
      <c r="JE15" s="954"/>
      <c r="JF15" s="954"/>
      <c r="JG15" s="954"/>
      <c r="JH15" s="954"/>
      <c r="JI15" s="954"/>
      <c r="JJ15" s="954"/>
      <c r="JK15" s="954"/>
      <c r="JL15" s="954"/>
      <c r="JM15" s="954"/>
      <c r="JN15" s="954"/>
      <c r="JO15" s="954"/>
      <c r="JP15" s="954"/>
      <c r="JQ15" s="954"/>
      <c r="JR15" s="954"/>
      <c r="JS15" s="954"/>
      <c r="JT15" s="954"/>
      <c r="JU15" s="954"/>
      <c r="JV15" s="954"/>
      <c r="JW15" s="954"/>
      <c r="JX15" s="954"/>
      <c r="JY15" s="954"/>
      <c r="JZ15" s="954"/>
      <c r="KA15" s="954"/>
      <c r="KB15" s="955"/>
      <c r="KC15" s="385"/>
      <c r="KD15" s="973">
        <v>42644</v>
      </c>
      <c r="KE15" s="954"/>
      <c r="KF15" s="954"/>
      <c r="KG15" s="954"/>
      <c r="KH15" s="954"/>
      <c r="KI15" s="954"/>
      <c r="KJ15" s="954"/>
      <c r="KK15" s="954"/>
      <c r="KL15" s="954"/>
      <c r="KM15" s="954"/>
      <c r="KN15" s="954"/>
      <c r="KO15" s="954"/>
      <c r="KP15" s="954"/>
      <c r="KQ15" s="954"/>
      <c r="KR15" s="954"/>
      <c r="KS15" s="954"/>
      <c r="KT15" s="954"/>
      <c r="KU15" s="954"/>
      <c r="KV15" s="954"/>
      <c r="KW15" s="954"/>
      <c r="KX15" s="954"/>
      <c r="KY15" s="954"/>
      <c r="KZ15" s="954"/>
      <c r="LA15" s="954"/>
      <c r="LB15" s="954"/>
      <c r="LC15" s="954"/>
      <c r="LD15" s="954"/>
      <c r="LE15" s="954"/>
      <c r="LF15" s="954"/>
      <c r="LG15" s="954"/>
      <c r="LH15" s="955"/>
      <c r="LI15" s="385"/>
      <c r="LJ15" s="973">
        <v>42675</v>
      </c>
      <c r="LK15" s="954"/>
      <c r="LL15" s="954"/>
      <c r="LM15" s="954"/>
      <c r="LN15" s="954"/>
      <c r="LO15" s="954"/>
      <c r="LP15" s="954"/>
      <c r="LQ15" s="954"/>
      <c r="LR15" s="954"/>
      <c r="LS15" s="954"/>
      <c r="LT15" s="954"/>
      <c r="LU15" s="954"/>
      <c r="LV15" s="954"/>
      <c r="LW15" s="954"/>
      <c r="LX15" s="954"/>
      <c r="LY15" s="954"/>
      <c r="LZ15" s="954"/>
      <c r="MA15" s="954"/>
      <c r="MB15" s="954"/>
      <c r="MC15" s="954"/>
      <c r="MD15" s="954"/>
      <c r="ME15" s="954"/>
      <c r="MF15" s="954"/>
      <c r="MG15" s="954"/>
      <c r="MH15" s="954"/>
      <c r="MI15" s="954"/>
      <c r="MJ15" s="954"/>
      <c r="MK15" s="954"/>
      <c r="ML15" s="954"/>
      <c r="MM15" s="954"/>
      <c r="MN15" s="955"/>
      <c r="MO15" s="385"/>
      <c r="MP15" s="973">
        <v>42714</v>
      </c>
      <c r="MQ15" s="954"/>
      <c r="MR15" s="954"/>
      <c r="MS15" s="954"/>
      <c r="MT15" s="954"/>
      <c r="MU15" s="954"/>
      <c r="MV15" s="954"/>
      <c r="MW15" s="954"/>
      <c r="MX15" s="954"/>
      <c r="MY15" s="954"/>
      <c r="MZ15" s="954"/>
      <c r="NA15" s="954"/>
      <c r="NB15" s="954"/>
      <c r="NC15" s="954"/>
      <c r="ND15" s="954"/>
      <c r="NE15" s="954"/>
      <c r="NF15" s="954"/>
      <c r="NG15" s="954"/>
      <c r="NH15" s="954"/>
      <c r="NI15" s="954"/>
      <c r="NJ15" s="954"/>
      <c r="NK15" s="954"/>
      <c r="NL15" s="954"/>
      <c r="NM15" s="954"/>
      <c r="NN15" s="954"/>
      <c r="NO15" s="954"/>
      <c r="NP15" s="954"/>
      <c r="NQ15" s="954"/>
      <c r="NR15" s="954"/>
      <c r="NS15" s="954"/>
      <c r="NT15" s="955"/>
    </row>
    <row r="16" spans="1:384" ht="13" thickTop="1">
      <c r="A16" s="371" t="s">
        <v>236</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3" t="s">
        <v>236</v>
      </c>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372"/>
      <c r="BJ16" s="372"/>
      <c r="BK16" s="372"/>
      <c r="BL16" s="372"/>
      <c r="BM16" s="373" t="s">
        <v>236</v>
      </c>
      <c r="BN16" s="372"/>
      <c r="BO16" s="372"/>
      <c r="BP16" s="372"/>
      <c r="BQ16" s="372"/>
      <c r="BR16" s="372"/>
      <c r="BS16" s="372"/>
      <c r="BT16" s="372"/>
      <c r="BU16" s="372"/>
      <c r="BV16" s="372"/>
      <c r="BW16" s="372"/>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3" t="s">
        <v>236</v>
      </c>
      <c r="CT16" s="372"/>
      <c r="CU16" s="372"/>
      <c r="CV16" s="372"/>
      <c r="CW16" s="372"/>
      <c r="CX16" s="372"/>
      <c r="CY16" s="372"/>
      <c r="CZ16" s="372"/>
      <c r="DA16" s="372"/>
      <c r="DB16" s="372"/>
      <c r="DC16" s="372"/>
      <c r="DD16" s="372"/>
      <c r="DE16" s="372"/>
      <c r="DF16" s="372"/>
      <c r="DG16" s="372"/>
      <c r="DH16" s="372"/>
      <c r="DI16" s="372"/>
      <c r="DJ16" s="372"/>
      <c r="DK16" s="372"/>
      <c r="DL16" s="372"/>
      <c r="DM16" s="372"/>
      <c r="DN16" s="372"/>
      <c r="DO16" s="372"/>
      <c r="DP16" s="372"/>
      <c r="DQ16" s="372"/>
      <c r="DR16" s="372"/>
      <c r="DS16" s="372"/>
      <c r="DT16" s="372"/>
      <c r="DU16" s="372"/>
      <c r="DV16" s="372"/>
      <c r="DW16" s="372"/>
      <c r="DX16" s="372"/>
      <c r="DY16" s="373" t="s">
        <v>236</v>
      </c>
      <c r="DZ16" s="372"/>
      <c r="EA16" s="372"/>
      <c r="EB16" s="372"/>
      <c r="EC16" s="372"/>
      <c r="ED16" s="372"/>
      <c r="EE16" s="372"/>
      <c r="EF16" s="372"/>
      <c r="EG16" s="372"/>
      <c r="EH16" s="372"/>
      <c r="EI16" s="372"/>
      <c r="EJ16" s="372"/>
      <c r="EK16" s="372"/>
      <c r="EL16" s="372"/>
      <c r="EM16" s="372"/>
      <c r="EN16" s="372"/>
      <c r="EO16" s="372"/>
      <c r="EP16" s="372"/>
      <c r="EQ16" s="372"/>
      <c r="ER16" s="372"/>
      <c r="ES16" s="372"/>
      <c r="ET16" s="372"/>
      <c r="EU16" s="372"/>
      <c r="EV16" s="372"/>
      <c r="EW16" s="372"/>
      <c r="EX16" s="372"/>
      <c r="EY16" s="372"/>
      <c r="EZ16" s="372"/>
      <c r="FA16" s="372"/>
      <c r="FB16" s="372"/>
      <c r="FC16" s="372"/>
      <c r="FD16" s="372"/>
      <c r="FE16" s="373" t="s">
        <v>236</v>
      </c>
      <c r="FF16" s="372"/>
      <c r="FG16" s="372"/>
      <c r="FH16" s="372"/>
      <c r="FI16" s="372"/>
      <c r="FJ16" s="372"/>
      <c r="FK16" s="372"/>
      <c r="FL16" s="372"/>
      <c r="FM16" s="372"/>
      <c r="FN16" s="372"/>
      <c r="FO16" s="372"/>
      <c r="FP16" s="372"/>
      <c r="FQ16" s="372"/>
      <c r="FR16" s="372"/>
      <c r="FS16" s="372"/>
      <c r="FT16" s="372"/>
      <c r="FU16" s="372"/>
      <c r="FV16" s="372"/>
      <c r="FW16" s="372"/>
      <c r="FX16" s="372"/>
      <c r="FY16" s="372"/>
      <c r="FZ16" s="372"/>
      <c r="GA16" s="372"/>
      <c r="GB16" s="372"/>
      <c r="GC16" s="372"/>
      <c r="GD16" s="372"/>
      <c r="GE16" s="372"/>
      <c r="GF16" s="372"/>
      <c r="GG16" s="372"/>
      <c r="GH16" s="372"/>
      <c r="GI16" s="372"/>
      <c r="GJ16" s="372"/>
      <c r="GK16" s="373" t="s">
        <v>236</v>
      </c>
      <c r="GL16" s="372"/>
      <c r="GM16" s="372"/>
      <c r="GN16" s="372"/>
      <c r="GO16" s="372"/>
      <c r="GP16" s="372"/>
      <c r="GQ16" s="372"/>
      <c r="GR16" s="372"/>
      <c r="GS16" s="372"/>
      <c r="GT16" s="372"/>
      <c r="GU16" s="372"/>
      <c r="GV16" s="372"/>
      <c r="GW16" s="372"/>
      <c r="GX16" s="372"/>
      <c r="GY16" s="372"/>
      <c r="GZ16" s="372"/>
      <c r="HA16" s="372"/>
      <c r="HB16" s="372"/>
      <c r="HC16" s="372"/>
      <c r="HD16" s="372"/>
      <c r="HE16" s="372"/>
      <c r="HF16" s="372"/>
      <c r="HG16" s="372"/>
      <c r="HH16" s="372"/>
      <c r="HI16" s="372"/>
      <c r="HJ16" s="372"/>
      <c r="HK16" s="372"/>
      <c r="HL16" s="372"/>
      <c r="HM16" s="372"/>
      <c r="HN16" s="372"/>
      <c r="HO16" s="372"/>
      <c r="HP16" s="372"/>
      <c r="HQ16" s="373" t="s">
        <v>236</v>
      </c>
      <c r="HR16" s="372"/>
      <c r="HS16" s="372"/>
      <c r="HT16" s="372"/>
      <c r="HU16" s="372"/>
      <c r="HV16" s="372"/>
      <c r="HW16" s="372"/>
      <c r="HX16" s="372"/>
      <c r="HY16" s="372"/>
      <c r="HZ16" s="372"/>
      <c r="IA16" s="372"/>
      <c r="IB16" s="372"/>
      <c r="IC16" s="372"/>
      <c r="ID16" s="372"/>
      <c r="IE16" s="372"/>
      <c r="IF16" s="372"/>
      <c r="IG16" s="372"/>
      <c r="IH16" s="372"/>
      <c r="II16" s="372"/>
      <c r="IJ16" s="372"/>
      <c r="IK16" s="372"/>
      <c r="IL16" s="372"/>
      <c r="IM16" s="372"/>
      <c r="IN16" s="372"/>
      <c r="IO16" s="372"/>
      <c r="IP16" s="372"/>
      <c r="IQ16" s="372"/>
      <c r="IR16" s="372"/>
      <c r="IS16" s="372"/>
      <c r="IT16" s="372"/>
      <c r="IU16" s="372"/>
      <c r="IV16" s="372"/>
      <c r="IW16" s="373" t="s">
        <v>236</v>
      </c>
      <c r="IX16" s="372"/>
      <c r="IY16" s="372"/>
      <c r="IZ16" s="372"/>
      <c r="JA16" s="372"/>
      <c r="JB16" s="372"/>
      <c r="JC16" s="372"/>
      <c r="JD16" s="372"/>
      <c r="JE16" s="372"/>
      <c r="JF16" s="372"/>
      <c r="JG16" s="372"/>
      <c r="JH16" s="372"/>
      <c r="JI16" s="372"/>
      <c r="JJ16" s="372"/>
      <c r="JK16" s="372"/>
      <c r="JL16" s="372"/>
      <c r="JM16" s="372"/>
      <c r="JN16" s="372"/>
      <c r="JO16" s="372"/>
      <c r="JP16" s="372"/>
      <c r="JQ16" s="372"/>
      <c r="JR16" s="372"/>
      <c r="JS16" s="372"/>
      <c r="JT16" s="372"/>
      <c r="JU16" s="372"/>
      <c r="JV16" s="372"/>
      <c r="JW16" s="372"/>
      <c r="JX16" s="372"/>
      <c r="JY16" s="372"/>
      <c r="JZ16" s="372"/>
      <c r="KA16" s="372"/>
      <c r="KB16" s="372"/>
      <c r="KC16" s="373" t="s">
        <v>236</v>
      </c>
      <c r="KD16" s="372"/>
      <c r="KE16" s="372"/>
      <c r="KF16" s="372"/>
      <c r="KG16" s="372"/>
      <c r="KH16" s="372"/>
      <c r="KI16" s="372"/>
      <c r="KJ16" s="372"/>
      <c r="KK16" s="372"/>
      <c r="KL16" s="372"/>
      <c r="KM16" s="372"/>
      <c r="KN16" s="372"/>
      <c r="KO16" s="372"/>
      <c r="KP16" s="372"/>
      <c r="KQ16" s="372"/>
      <c r="KR16" s="372"/>
      <c r="KS16" s="372"/>
      <c r="KT16" s="372"/>
      <c r="KU16" s="372"/>
      <c r="KV16" s="372"/>
      <c r="KW16" s="372"/>
      <c r="KX16" s="372"/>
      <c r="KY16" s="372"/>
      <c r="KZ16" s="372"/>
      <c r="LA16" s="372"/>
      <c r="LB16" s="372"/>
      <c r="LC16" s="372"/>
      <c r="LD16" s="372"/>
      <c r="LE16" s="372"/>
      <c r="LF16" s="372"/>
      <c r="LG16" s="372"/>
      <c r="LH16" s="372"/>
      <c r="LI16" s="373" t="s">
        <v>236</v>
      </c>
      <c r="LJ16" s="372"/>
      <c r="LK16" s="372"/>
      <c r="LL16" s="372"/>
      <c r="LM16" s="372"/>
      <c r="LN16" s="372"/>
      <c r="LO16" s="372"/>
      <c r="LP16" s="372"/>
      <c r="LQ16" s="372"/>
      <c r="LR16" s="372"/>
      <c r="LS16" s="372"/>
      <c r="LT16" s="372"/>
      <c r="LU16" s="372"/>
      <c r="LV16" s="372"/>
      <c r="LW16" s="372"/>
      <c r="LX16" s="372"/>
      <c r="LY16" s="372"/>
      <c r="LZ16" s="372"/>
      <c r="MA16" s="372"/>
      <c r="MB16" s="372"/>
      <c r="MC16" s="372"/>
      <c r="MD16" s="372"/>
      <c r="ME16" s="372"/>
      <c r="MF16" s="372"/>
      <c r="MG16" s="372"/>
      <c r="MH16" s="372"/>
      <c r="MI16" s="372"/>
      <c r="MJ16" s="372"/>
      <c r="MK16" s="372"/>
      <c r="ML16" s="372"/>
      <c r="MM16" s="372"/>
      <c r="MN16" s="372"/>
      <c r="MO16" s="373" t="s">
        <v>236</v>
      </c>
      <c r="MP16" s="372"/>
      <c r="MQ16" s="372"/>
      <c r="MR16" s="372"/>
      <c r="MS16" s="372"/>
      <c r="MT16" s="372"/>
      <c r="MU16" s="372"/>
      <c r="MV16" s="372"/>
      <c r="MW16" s="372"/>
      <c r="MX16" s="372"/>
      <c r="MY16" s="372"/>
      <c r="MZ16" s="372"/>
      <c r="NA16" s="372"/>
      <c r="NB16" s="372"/>
      <c r="NC16" s="372"/>
      <c r="ND16" s="372"/>
      <c r="NE16" s="372"/>
      <c r="NF16" s="372"/>
      <c r="NG16" s="372"/>
      <c r="NH16" s="372"/>
      <c r="NI16" s="372"/>
      <c r="NJ16" s="372"/>
      <c r="NK16" s="372"/>
      <c r="NL16" s="372"/>
      <c r="NM16" s="372"/>
      <c r="NN16" s="372"/>
      <c r="NO16" s="372"/>
      <c r="NP16" s="372"/>
      <c r="NQ16" s="372"/>
      <c r="NR16" s="372"/>
      <c r="NS16" s="372"/>
      <c r="NT16" s="374"/>
    </row>
    <row r="17" spans="1:384">
      <c r="A17" s="375" t="s">
        <v>240</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7" t="s">
        <v>240</v>
      </c>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7" t="s">
        <v>240</v>
      </c>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7" t="s">
        <v>240</v>
      </c>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7" t="s">
        <v>240</v>
      </c>
      <c r="DZ17" s="376"/>
      <c r="EA17" s="376"/>
      <c r="EB17" s="376"/>
      <c r="EC17" s="376"/>
      <c r="ED17" s="376"/>
      <c r="EE17" s="376"/>
      <c r="EF17" s="376"/>
      <c r="EG17" s="376"/>
      <c r="EH17" s="376"/>
      <c r="EI17" s="376"/>
      <c r="EJ17" s="376"/>
      <c r="EK17" s="376"/>
      <c r="EL17" s="376"/>
      <c r="EM17" s="376"/>
      <c r="EN17" s="376"/>
      <c r="EO17" s="376"/>
      <c r="EP17" s="376"/>
      <c r="EQ17" s="376"/>
      <c r="ER17" s="376"/>
      <c r="ES17" s="376"/>
      <c r="ET17" s="376"/>
      <c r="EU17" s="376"/>
      <c r="EV17" s="376"/>
      <c r="EW17" s="376"/>
      <c r="EX17" s="376"/>
      <c r="EY17" s="376"/>
      <c r="EZ17" s="376"/>
      <c r="FA17" s="376"/>
      <c r="FB17" s="376"/>
      <c r="FC17" s="376"/>
      <c r="FD17" s="376"/>
      <c r="FE17" s="377" t="s">
        <v>240</v>
      </c>
      <c r="FF17" s="376"/>
      <c r="FG17" s="376"/>
      <c r="FH17" s="376"/>
      <c r="FI17" s="376"/>
      <c r="FJ17" s="376"/>
      <c r="FK17" s="376"/>
      <c r="FL17" s="376"/>
      <c r="FM17" s="376"/>
      <c r="FN17" s="376"/>
      <c r="FO17" s="376"/>
      <c r="FP17" s="376"/>
      <c r="FQ17" s="376"/>
      <c r="FR17" s="376"/>
      <c r="FS17" s="376"/>
      <c r="FT17" s="376"/>
      <c r="FU17" s="376"/>
      <c r="FV17" s="376"/>
      <c r="FW17" s="376"/>
      <c r="FX17" s="376"/>
      <c r="FY17" s="376"/>
      <c r="FZ17" s="376"/>
      <c r="GA17" s="376"/>
      <c r="GB17" s="376"/>
      <c r="GC17" s="376"/>
      <c r="GD17" s="376"/>
      <c r="GE17" s="376"/>
      <c r="GF17" s="376"/>
      <c r="GG17" s="376"/>
      <c r="GH17" s="376"/>
      <c r="GI17" s="376"/>
      <c r="GJ17" s="376"/>
      <c r="GK17" s="377" t="s">
        <v>240</v>
      </c>
      <c r="GL17" s="376"/>
      <c r="GM17" s="376"/>
      <c r="GN17" s="376"/>
      <c r="GO17" s="376"/>
      <c r="GP17" s="376"/>
      <c r="GQ17" s="376"/>
      <c r="GR17" s="376"/>
      <c r="GS17" s="376"/>
      <c r="GT17" s="376"/>
      <c r="GU17" s="376"/>
      <c r="GV17" s="376"/>
      <c r="GW17" s="376"/>
      <c r="GX17" s="376"/>
      <c r="GY17" s="376"/>
      <c r="GZ17" s="376"/>
      <c r="HA17" s="376"/>
      <c r="HB17" s="376"/>
      <c r="HC17" s="376"/>
      <c r="HD17" s="376"/>
      <c r="HE17" s="376"/>
      <c r="HF17" s="376"/>
      <c r="HG17" s="376"/>
      <c r="HH17" s="376"/>
      <c r="HI17" s="376"/>
      <c r="HJ17" s="376"/>
      <c r="HK17" s="376"/>
      <c r="HL17" s="376"/>
      <c r="HM17" s="376"/>
      <c r="HN17" s="376"/>
      <c r="HO17" s="376"/>
      <c r="HP17" s="376"/>
      <c r="HQ17" s="377" t="s">
        <v>240</v>
      </c>
      <c r="HR17" s="376"/>
      <c r="HS17" s="376"/>
      <c r="HT17" s="376"/>
      <c r="HU17" s="376"/>
      <c r="HV17" s="376"/>
      <c r="HW17" s="376"/>
      <c r="HX17" s="376"/>
      <c r="HY17" s="376"/>
      <c r="HZ17" s="376"/>
      <c r="IA17" s="376"/>
      <c r="IB17" s="376"/>
      <c r="IC17" s="376"/>
      <c r="ID17" s="376"/>
      <c r="IE17" s="376"/>
      <c r="IF17" s="376"/>
      <c r="IG17" s="376"/>
      <c r="IH17" s="376"/>
      <c r="II17" s="376"/>
      <c r="IJ17" s="376"/>
      <c r="IK17" s="376"/>
      <c r="IL17" s="376"/>
      <c r="IM17" s="376"/>
      <c r="IN17" s="376"/>
      <c r="IO17" s="376"/>
      <c r="IP17" s="376"/>
      <c r="IQ17" s="376"/>
      <c r="IR17" s="376"/>
      <c r="IS17" s="376"/>
      <c r="IT17" s="376"/>
      <c r="IU17" s="376"/>
      <c r="IV17" s="376"/>
      <c r="IW17" s="377" t="s">
        <v>240</v>
      </c>
      <c r="IX17" s="376"/>
      <c r="IY17" s="376"/>
      <c r="IZ17" s="376"/>
      <c r="JA17" s="376"/>
      <c r="JB17" s="376"/>
      <c r="JC17" s="376"/>
      <c r="JD17" s="376"/>
      <c r="JE17" s="376"/>
      <c r="JF17" s="376"/>
      <c r="JG17" s="376"/>
      <c r="JH17" s="376"/>
      <c r="JI17" s="376"/>
      <c r="JJ17" s="376"/>
      <c r="JK17" s="376"/>
      <c r="JL17" s="376"/>
      <c r="JM17" s="376"/>
      <c r="JN17" s="376"/>
      <c r="JO17" s="376"/>
      <c r="JP17" s="376"/>
      <c r="JQ17" s="376"/>
      <c r="JR17" s="376"/>
      <c r="JS17" s="376"/>
      <c r="JT17" s="376"/>
      <c r="JU17" s="376"/>
      <c r="JV17" s="376"/>
      <c r="JW17" s="376"/>
      <c r="JX17" s="376"/>
      <c r="JY17" s="376"/>
      <c r="JZ17" s="376"/>
      <c r="KA17" s="376"/>
      <c r="KB17" s="376"/>
      <c r="KC17" s="377" t="s">
        <v>240</v>
      </c>
      <c r="KD17" s="376"/>
      <c r="KE17" s="376"/>
      <c r="KF17" s="376"/>
      <c r="KG17" s="376"/>
      <c r="KH17" s="376"/>
      <c r="KI17" s="376"/>
      <c r="KJ17" s="376"/>
      <c r="KK17" s="376"/>
      <c r="KL17" s="376"/>
      <c r="KM17" s="376"/>
      <c r="KN17" s="376"/>
      <c r="KO17" s="376"/>
      <c r="KP17" s="376"/>
      <c r="KQ17" s="376"/>
      <c r="KR17" s="376"/>
      <c r="KS17" s="376"/>
      <c r="KT17" s="376"/>
      <c r="KU17" s="376"/>
      <c r="KV17" s="376"/>
      <c r="KW17" s="376"/>
      <c r="KX17" s="376"/>
      <c r="KY17" s="376"/>
      <c r="KZ17" s="376"/>
      <c r="LA17" s="376"/>
      <c r="LB17" s="376"/>
      <c r="LC17" s="376"/>
      <c r="LD17" s="376"/>
      <c r="LE17" s="376"/>
      <c r="LF17" s="376"/>
      <c r="LG17" s="376"/>
      <c r="LH17" s="376"/>
      <c r="LI17" s="377" t="s">
        <v>240</v>
      </c>
      <c r="LJ17" s="376"/>
      <c r="LK17" s="376"/>
      <c r="LL17" s="376"/>
      <c r="LM17" s="376"/>
      <c r="LN17" s="376"/>
      <c r="LO17" s="376"/>
      <c r="LP17" s="376"/>
      <c r="LQ17" s="376"/>
      <c r="LR17" s="376"/>
      <c r="LS17" s="376"/>
      <c r="LT17" s="376"/>
      <c r="LU17" s="376"/>
      <c r="LV17" s="376"/>
      <c r="LW17" s="376"/>
      <c r="LX17" s="376"/>
      <c r="LY17" s="376"/>
      <c r="LZ17" s="376"/>
      <c r="MA17" s="376"/>
      <c r="MB17" s="376"/>
      <c r="MC17" s="376"/>
      <c r="MD17" s="376"/>
      <c r="ME17" s="376"/>
      <c r="MF17" s="376"/>
      <c r="MG17" s="376"/>
      <c r="MH17" s="376"/>
      <c r="MI17" s="376"/>
      <c r="MJ17" s="376"/>
      <c r="MK17" s="376"/>
      <c r="ML17" s="376"/>
      <c r="MM17" s="376"/>
      <c r="MN17" s="376"/>
      <c r="MO17" s="377" t="s">
        <v>240</v>
      </c>
      <c r="MP17" s="376"/>
      <c r="MQ17" s="376"/>
      <c r="MR17" s="376"/>
      <c r="MS17" s="376"/>
      <c r="MT17" s="376"/>
      <c r="MU17" s="376"/>
      <c r="MV17" s="376"/>
      <c r="MW17" s="376"/>
      <c r="MX17" s="376"/>
      <c r="MY17" s="376"/>
      <c r="MZ17" s="376"/>
      <c r="NA17" s="376"/>
      <c r="NB17" s="376"/>
      <c r="NC17" s="376"/>
      <c r="ND17" s="376"/>
      <c r="NE17" s="376"/>
      <c r="NF17" s="376"/>
      <c r="NG17" s="376"/>
      <c r="NH17" s="376"/>
      <c r="NI17" s="376"/>
      <c r="NJ17" s="376"/>
      <c r="NK17" s="376"/>
      <c r="NL17" s="376"/>
      <c r="NM17" s="376"/>
      <c r="NN17" s="376"/>
      <c r="NO17" s="376"/>
      <c r="NP17" s="376"/>
      <c r="NQ17" s="376"/>
      <c r="NR17" s="376"/>
      <c r="NS17" s="376"/>
      <c r="NT17" s="378"/>
    </row>
    <row r="18" spans="1:384">
      <c r="A18" s="375" t="s">
        <v>241</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7" t="s">
        <v>241</v>
      </c>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7" t="s">
        <v>241</v>
      </c>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7" t="s">
        <v>241</v>
      </c>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7" t="s">
        <v>241</v>
      </c>
      <c r="DZ18" s="376"/>
      <c r="EA18" s="376"/>
      <c r="EB18" s="376"/>
      <c r="EC18" s="376"/>
      <c r="ED18" s="376"/>
      <c r="EE18" s="376"/>
      <c r="EF18" s="376"/>
      <c r="EG18" s="376"/>
      <c r="EH18" s="376"/>
      <c r="EI18" s="376"/>
      <c r="EJ18" s="376"/>
      <c r="EK18" s="376"/>
      <c r="EL18" s="376"/>
      <c r="EM18" s="376"/>
      <c r="EN18" s="376"/>
      <c r="EO18" s="376"/>
      <c r="EP18" s="376"/>
      <c r="EQ18" s="376"/>
      <c r="ER18" s="376"/>
      <c r="ES18" s="376"/>
      <c r="ET18" s="376"/>
      <c r="EU18" s="376"/>
      <c r="EV18" s="376"/>
      <c r="EW18" s="376"/>
      <c r="EX18" s="376"/>
      <c r="EY18" s="376"/>
      <c r="EZ18" s="376"/>
      <c r="FA18" s="376"/>
      <c r="FB18" s="376"/>
      <c r="FC18" s="376"/>
      <c r="FD18" s="376"/>
      <c r="FE18" s="377" t="s">
        <v>241</v>
      </c>
      <c r="FF18" s="376"/>
      <c r="FG18" s="376"/>
      <c r="FH18" s="376"/>
      <c r="FI18" s="376"/>
      <c r="FJ18" s="376"/>
      <c r="FK18" s="376"/>
      <c r="FL18" s="376"/>
      <c r="FM18" s="376"/>
      <c r="FN18" s="376"/>
      <c r="FO18" s="376"/>
      <c r="FP18" s="376"/>
      <c r="FQ18" s="376"/>
      <c r="FR18" s="376"/>
      <c r="FS18" s="376"/>
      <c r="FT18" s="376"/>
      <c r="FU18" s="376"/>
      <c r="FV18" s="376"/>
      <c r="FW18" s="376"/>
      <c r="FX18" s="376"/>
      <c r="FY18" s="376"/>
      <c r="FZ18" s="376"/>
      <c r="GA18" s="376"/>
      <c r="GB18" s="376"/>
      <c r="GC18" s="376"/>
      <c r="GD18" s="376"/>
      <c r="GE18" s="376"/>
      <c r="GF18" s="376"/>
      <c r="GG18" s="376"/>
      <c r="GH18" s="376"/>
      <c r="GI18" s="376"/>
      <c r="GJ18" s="376"/>
      <c r="GK18" s="377" t="s">
        <v>241</v>
      </c>
      <c r="GL18" s="376"/>
      <c r="GM18" s="376"/>
      <c r="GN18" s="376"/>
      <c r="GO18" s="376"/>
      <c r="GP18" s="376"/>
      <c r="GQ18" s="376"/>
      <c r="GR18" s="376"/>
      <c r="GS18" s="376"/>
      <c r="GT18" s="376"/>
      <c r="GU18" s="376"/>
      <c r="GV18" s="376"/>
      <c r="GW18" s="376"/>
      <c r="GX18" s="376"/>
      <c r="GY18" s="376"/>
      <c r="GZ18" s="376"/>
      <c r="HA18" s="376"/>
      <c r="HB18" s="376"/>
      <c r="HC18" s="376"/>
      <c r="HD18" s="376"/>
      <c r="HE18" s="376"/>
      <c r="HF18" s="376"/>
      <c r="HG18" s="376"/>
      <c r="HH18" s="376"/>
      <c r="HI18" s="376"/>
      <c r="HJ18" s="376"/>
      <c r="HK18" s="376"/>
      <c r="HL18" s="376"/>
      <c r="HM18" s="376"/>
      <c r="HN18" s="376"/>
      <c r="HO18" s="376"/>
      <c r="HP18" s="376"/>
      <c r="HQ18" s="377" t="s">
        <v>241</v>
      </c>
      <c r="HR18" s="376"/>
      <c r="HS18" s="376"/>
      <c r="HT18" s="376"/>
      <c r="HU18" s="376"/>
      <c r="HV18" s="376"/>
      <c r="HW18" s="376"/>
      <c r="HX18" s="376"/>
      <c r="HY18" s="376"/>
      <c r="HZ18" s="376"/>
      <c r="IA18" s="376"/>
      <c r="IB18" s="376"/>
      <c r="IC18" s="376"/>
      <c r="ID18" s="376"/>
      <c r="IE18" s="376"/>
      <c r="IF18" s="376"/>
      <c r="IG18" s="376"/>
      <c r="IH18" s="376"/>
      <c r="II18" s="376"/>
      <c r="IJ18" s="376"/>
      <c r="IK18" s="376"/>
      <c r="IL18" s="376"/>
      <c r="IM18" s="376"/>
      <c r="IN18" s="376"/>
      <c r="IO18" s="376"/>
      <c r="IP18" s="376"/>
      <c r="IQ18" s="376"/>
      <c r="IR18" s="376"/>
      <c r="IS18" s="376"/>
      <c r="IT18" s="376"/>
      <c r="IU18" s="376"/>
      <c r="IV18" s="376"/>
      <c r="IW18" s="377" t="s">
        <v>241</v>
      </c>
      <c r="IX18" s="376"/>
      <c r="IY18" s="376"/>
      <c r="IZ18" s="376"/>
      <c r="JA18" s="376"/>
      <c r="JB18" s="376"/>
      <c r="JC18" s="376"/>
      <c r="JD18" s="376"/>
      <c r="JE18" s="376"/>
      <c r="JF18" s="376"/>
      <c r="JG18" s="376"/>
      <c r="JH18" s="376"/>
      <c r="JI18" s="376"/>
      <c r="JJ18" s="376"/>
      <c r="JK18" s="376"/>
      <c r="JL18" s="376"/>
      <c r="JM18" s="376"/>
      <c r="JN18" s="376"/>
      <c r="JO18" s="376"/>
      <c r="JP18" s="376"/>
      <c r="JQ18" s="376"/>
      <c r="JR18" s="376"/>
      <c r="JS18" s="376"/>
      <c r="JT18" s="376"/>
      <c r="JU18" s="376"/>
      <c r="JV18" s="376"/>
      <c r="JW18" s="376"/>
      <c r="JX18" s="376"/>
      <c r="JY18" s="376"/>
      <c r="JZ18" s="376"/>
      <c r="KA18" s="376"/>
      <c r="KB18" s="376"/>
      <c r="KC18" s="377" t="s">
        <v>241</v>
      </c>
      <c r="KD18" s="376"/>
      <c r="KE18" s="376"/>
      <c r="KF18" s="376"/>
      <c r="KG18" s="376"/>
      <c r="KH18" s="376"/>
      <c r="KI18" s="376"/>
      <c r="KJ18" s="376"/>
      <c r="KK18" s="376"/>
      <c r="KL18" s="376"/>
      <c r="KM18" s="376"/>
      <c r="KN18" s="376"/>
      <c r="KO18" s="376"/>
      <c r="KP18" s="376"/>
      <c r="KQ18" s="376"/>
      <c r="KR18" s="376"/>
      <c r="KS18" s="376"/>
      <c r="KT18" s="376"/>
      <c r="KU18" s="376"/>
      <c r="KV18" s="376"/>
      <c r="KW18" s="376"/>
      <c r="KX18" s="376"/>
      <c r="KY18" s="376"/>
      <c r="KZ18" s="376"/>
      <c r="LA18" s="376"/>
      <c r="LB18" s="376"/>
      <c r="LC18" s="376"/>
      <c r="LD18" s="376"/>
      <c r="LE18" s="376"/>
      <c r="LF18" s="376"/>
      <c r="LG18" s="376"/>
      <c r="LH18" s="376"/>
      <c r="LI18" s="377" t="s">
        <v>241</v>
      </c>
      <c r="LJ18" s="376"/>
      <c r="LK18" s="376"/>
      <c r="LL18" s="376"/>
      <c r="LM18" s="376"/>
      <c r="LN18" s="376"/>
      <c r="LO18" s="376"/>
      <c r="LP18" s="376"/>
      <c r="LQ18" s="376"/>
      <c r="LR18" s="376"/>
      <c r="LS18" s="376"/>
      <c r="LT18" s="376"/>
      <c r="LU18" s="376"/>
      <c r="LV18" s="376"/>
      <c r="LW18" s="376"/>
      <c r="LX18" s="376"/>
      <c r="LY18" s="376"/>
      <c r="LZ18" s="376"/>
      <c r="MA18" s="376"/>
      <c r="MB18" s="376"/>
      <c r="MC18" s="376"/>
      <c r="MD18" s="376"/>
      <c r="ME18" s="376"/>
      <c r="MF18" s="376"/>
      <c r="MG18" s="376"/>
      <c r="MH18" s="376"/>
      <c r="MI18" s="376"/>
      <c r="MJ18" s="376"/>
      <c r="MK18" s="376"/>
      <c r="ML18" s="376"/>
      <c r="MM18" s="376"/>
      <c r="MN18" s="376"/>
      <c r="MO18" s="377" t="s">
        <v>241</v>
      </c>
      <c r="MP18" s="376"/>
      <c r="MQ18" s="376"/>
      <c r="MR18" s="376"/>
      <c r="MS18" s="376"/>
      <c r="MT18" s="376"/>
      <c r="MU18" s="376"/>
      <c r="MV18" s="376"/>
      <c r="MW18" s="376"/>
      <c r="MX18" s="376"/>
      <c r="MY18" s="376"/>
      <c r="MZ18" s="376"/>
      <c r="NA18" s="376"/>
      <c r="NB18" s="376"/>
      <c r="NC18" s="376"/>
      <c r="ND18" s="376"/>
      <c r="NE18" s="376"/>
      <c r="NF18" s="376"/>
      <c r="NG18" s="376"/>
      <c r="NH18" s="376"/>
      <c r="NI18" s="376"/>
      <c r="NJ18" s="376"/>
      <c r="NK18" s="376"/>
      <c r="NL18" s="376"/>
      <c r="NM18" s="376"/>
      <c r="NN18" s="376"/>
      <c r="NO18" s="376"/>
      <c r="NP18" s="376"/>
      <c r="NQ18" s="376"/>
      <c r="NR18" s="376"/>
      <c r="NS18" s="376"/>
      <c r="NT18" s="378"/>
    </row>
    <row r="19" spans="1:384">
      <c r="A19" s="375" t="s">
        <v>237</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7" t="s">
        <v>237</v>
      </c>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7" t="s">
        <v>237</v>
      </c>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7" t="s">
        <v>237</v>
      </c>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7" t="s">
        <v>237</v>
      </c>
      <c r="DZ19" s="376"/>
      <c r="EA19" s="376"/>
      <c r="EB19" s="376"/>
      <c r="EC19" s="376"/>
      <c r="ED19" s="376"/>
      <c r="EE19" s="376"/>
      <c r="EF19" s="376"/>
      <c r="EG19" s="376"/>
      <c r="EH19" s="376"/>
      <c r="EI19" s="376"/>
      <c r="EJ19" s="376"/>
      <c r="EK19" s="376"/>
      <c r="EL19" s="376"/>
      <c r="EM19" s="376"/>
      <c r="EN19" s="376"/>
      <c r="EO19" s="376"/>
      <c r="EP19" s="376"/>
      <c r="EQ19" s="376"/>
      <c r="ER19" s="376"/>
      <c r="ES19" s="376"/>
      <c r="ET19" s="376"/>
      <c r="EU19" s="376"/>
      <c r="EV19" s="376"/>
      <c r="EW19" s="376"/>
      <c r="EX19" s="376"/>
      <c r="EY19" s="376"/>
      <c r="EZ19" s="376"/>
      <c r="FA19" s="376"/>
      <c r="FB19" s="376"/>
      <c r="FC19" s="376"/>
      <c r="FD19" s="376"/>
      <c r="FE19" s="377" t="s">
        <v>237</v>
      </c>
      <c r="FF19" s="376"/>
      <c r="FG19" s="376"/>
      <c r="FH19" s="376"/>
      <c r="FI19" s="376"/>
      <c r="FJ19" s="376"/>
      <c r="FK19" s="376"/>
      <c r="FL19" s="376"/>
      <c r="FM19" s="376"/>
      <c r="FN19" s="376"/>
      <c r="FO19" s="376"/>
      <c r="FP19" s="376"/>
      <c r="FQ19" s="376"/>
      <c r="FR19" s="376"/>
      <c r="FS19" s="376"/>
      <c r="FT19" s="376"/>
      <c r="FU19" s="376"/>
      <c r="FV19" s="376"/>
      <c r="FW19" s="376"/>
      <c r="FX19" s="376"/>
      <c r="FY19" s="376"/>
      <c r="FZ19" s="376"/>
      <c r="GA19" s="376"/>
      <c r="GB19" s="376"/>
      <c r="GC19" s="376"/>
      <c r="GD19" s="376"/>
      <c r="GE19" s="376"/>
      <c r="GF19" s="376"/>
      <c r="GG19" s="376"/>
      <c r="GH19" s="376"/>
      <c r="GI19" s="376"/>
      <c r="GJ19" s="376"/>
      <c r="GK19" s="377" t="s">
        <v>237</v>
      </c>
      <c r="GL19" s="376"/>
      <c r="GM19" s="376"/>
      <c r="GN19" s="376"/>
      <c r="GO19" s="376"/>
      <c r="GP19" s="376"/>
      <c r="GQ19" s="376"/>
      <c r="GR19" s="376"/>
      <c r="GS19" s="376"/>
      <c r="GT19" s="376"/>
      <c r="GU19" s="376"/>
      <c r="GV19" s="376"/>
      <c r="GW19" s="376"/>
      <c r="GX19" s="376"/>
      <c r="GY19" s="376"/>
      <c r="GZ19" s="376"/>
      <c r="HA19" s="376"/>
      <c r="HB19" s="376"/>
      <c r="HC19" s="376"/>
      <c r="HD19" s="376"/>
      <c r="HE19" s="376"/>
      <c r="HF19" s="376"/>
      <c r="HG19" s="376"/>
      <c r="HH19" s="376"/>
      <c r="HI19" s="376"/>
      <c r="HJ19" s="376"/>
      <c r="HK19" s="376"/>
      <c r="HL19" s="376"/>
      <c r="HM19" s="376"/>
      <c r="HN19" s="376"/>
      <c r="HO19" s="376"/>
      <c r="HP19" s="376"/>
      <c r="HQ19" s="377" t="s">
        <v>237</v>
      </c>
      <c r="HR19" s="376"/>
      <c r="HS19" s="376"/>
      <c r="HT19" s="376"/>
      <c r="HU19" s="376"/>
      <c r="HV19" s="376"/>
      <c r="HW19" s="376"/>
      <c r="HX19" s="376"/>
      <c r="HY19" s="376"/>
      <c r="HZ19" s="376"/>
      <c r="IA19" s="376"/>
      <c r="IB19" s="376"/>
      <c r="IC19" s="376"/>
      <c r="ID19" s="376"/>
      <c r="IE19" s="376"/>
      <c r="IF19" s="376"/>
      <c r="IG19" s="376"/>
      <c r="IH19" s="376"/>
      <c r="II19" s="376"/>
      <c r="IJ19" s="376"/>
      <c r="IK19" s="376"/>
      <c r="IL19" s="376"/>
      <c r="IM19" s="376"/>
      <c r="IN19" s="376"/>
      <c r="IO19" s="376"/>
      <c r="IP19" s="376"/>
      <c r="IQ19" s="376"/>
      <c r="IR19" s="376"/>
      <c r="IS19" s="376"/>
      <c r="IT19" s="376"/>
      <c r="IU19" s="376"/>
      <c r="IV19" s="376"/>
      <c r="IW19" s="377" t="s">
        <v>237</v>
      </c>
      <c r="IX19" s="376"/>
      <c r="IY19" s="376"/>
      <c r="IZ19" s="376"/>
      <c r="JA19" s="376"/>
      <c r="JB19" s="376"/>
      <c r="JC19" s="376"/>
      <c r="JD19" s="376"/>
      <c r="JE19" s="376"/>
      <c r="JF19" s="376"/>
      <c r="JG19" s="376"/>
      <c r="JH19" s="376"/>
      <c r="JI19" s="376"/>
      <c r="JJ19" s="376"/>
      <c r="JK19" s="376"/>
      <c r="JL19" s="376"/>
      <c r="JM19" s="376"/>
      <c r="JN19" s="376"/>
      <c r="JO19" s="376"/>
      <c r="JP19" s="376"/>
      <c r="JQ19" s="376"/>
      <c r="JR19" s="376"/>
      <c r="JS19" s="376"/>
      <c r="JT19" s="376"/>
      <c r="JU19" s="376"/>
      <c r="JV19" s="376"/>
      <c r="JW19" s="376"/>
      <c r="JX19" s="376"/>
      <c r="JY19" s="376"/>
      <c r="JZ19" s="376"/>
      <c r="KA19" s="376"/>
      <c r="KB19" s="376"/>
      <c r="KC19" s="377" t="s">
        <v>237</v>
      </c>
      <c r="KD19" s="376"/>
      <c r="KE19" s="376"/>
      <c r="KF19" s="376"/>
      <c r="KG19" s="376"/>
      <c r="KH19" s="376"/>
      <c r="KI19" s="376"/>
      <c r="KJ19" s="376"/>
      <c r="KK19" s="376"/>
      <c r="KL19" s="376"/>
      <c r="KM19" s="376"/>
      <c r="KN19" s="376"/>
      <c r="KO19" s="376"/>
      <c r="KP19" s="376"/>
      <c r="KQ19" s="376"/>
      <c r="KR19" s="376"/>
      <c r="KS19" s="376"/>
      <c r="KT19" s="376"/>
      <c r="KU19" s="376"/>
      <c r="KV19" s="376"/>
      <c r="KW19" s="376"/>
      <c r="KX19" s="376"/>
      <c r="KY19" s="376"/>
      <c r="KZ19" s="376"/>
      <c r="LA19" s="376"/>
      <c r="LB19" s="376"/>
      <c r="LC19" s="376"/>
      <c r="LD19" s="376"/>
      <c r="LE19" s="376"/>
      <c r="LF19" s="376"/>
      <c r="LG19" s="376"/>
      <c r="LH19" s="376"/>
      <c r="LI19" s="377" t="s">
        <v>237</v>
      </c>
      <c r="LJ19" s="376"/>
      <c r="LK19" s="376"/>
      <c r="LL19" s="376"/>
      <c r="LM19" s="376"/>
      <c r="LN19" s="376"/>
      <c r="LO19" s="376"/>
      <c r="LP19" s="376"/>
      <c r="LQ19" s="376"/>
      <c r="LR19" s="376"/>
      <c r="LS19" s="376"/>
      <c r="LT19" s="376"/>
      <c r="LU19" s="376"/>
      <c r="LV19" s="376"/>
      <c r="LW19" s="376"/>
      <c r="LX19" s="376"/>
      <c r="LY19" s="376"/>
      <c r="LZ19" s="376"/>
      <c r="MA19" s="376"/>
      <c r="MB19" s="376"/>
      <c r="MC19" s="376"/>
      <c r="MD19" s="376"/>
      <c r="ME19" s="376"/>
      <c r="MF19" s="376"/>
      <c r="MG19" s="376"/>
      <c r="MH19" s="376"/>
      <c r="MI19" s="376"/>
      <c r="MJ19" s="376"/>
      <c r="MK19" s="376"/>
      <c r="ML19" s="376"/>
      <c r="MM19" s="376"/>
      <c r="MN19" s="376"/>
      <c r="MO19" s="377" t="s">
        <v>237</v>
      </c>
      <c r="MP19" s="376"/>
      <c r="MQ19" s="376"/>
      <c r="MR19" s="376"/>
      <c r="MS19" s="376"/>
      <c r="MT19" s="376"/>
      <c r="MU19" s="376"/>
      <c r="MV19" s="376"/>
      <c r="MW19" s="376"/>
      <c r="MX19" s="376"/>
      <c r="MY19" s="376"/>
      <c r="MZ19" s="376"/>
      <c r="NA19" s="376"/>
      <c r="NB19" s="376"/>
      <c r="NC19" s="376"/>
      <c r="ND19" s="376"/>
      <c r="NE19" s="376"/>
      <c r="NF19" s="376"/>
      <c r="NG19" s="376"/>
      <c r="NH19" s="376"/>
      <c r="NI19" s="376"/>
      <c r="NJ19" s="376"/>
      <c r="NK19" s="376"/>
      <c r="NL19" s="376"/>
      <c r="NM19" s="376"/>
      <c r="NN19" s="376"/>
      <c r="NO19" s="376"/>
      <c r="NP19" s="376"/>
      <c r="NQ19" s="376"/>
      <c r="NR19" s="376"/>
      <c r="NS19" s="376"/>
      <c r="NT19" s="378"/>
    </row>
    <row r="20" spans="1:384">
      <c r="A20" s="375" t="s">
        <v>238</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7" t="s">
        <v>238</v>
      </c>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t="s">
        <v>238</v>
      </c>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7" t="s">
        <v>238</v>
      </c>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7" t="s">
        <v>238</v>
      </c>
      <c r="DZ20" s="376"/>
      <c r="EA20" s="376"/>
      <c r="EB20" s="376"/>
      <c r="EC20" s="376"/>
      <c r="ED20" s="376"/>
      <c r="EE20" s="376"/>
      <c r="EF20" s="376"/>
      <c r="EG20" s="376"/>
      <c r="EH20" s="376"/>
      <c r="EI20" s="376"/>
      <c r="EJ20" s="376"/>
      <c r="EK20" s="376"/>
      <c r="EL20" s="376"/>
      <c r="EM20" s="376"/>
      <c r="EN20" s="376"/>
      <c r="EO20" s="376"/>
      <c r="EP20" s="376"/>
      <c r="EQ20" s="376"/>
      <c r="ER20" s="376"/>
      <c r="ES20" s="376"/>
      <c r="ET20" s="376"/>
      <c r="EU20" s="376"/>
      <c r="EV20" s="376"/>
      <c r="EW20" s="376"/>
      <c r="EX20" s="376"/>
      <c r="EY20" s="376"/>
      <c r="EZ20" s="376"/>
      <c r="FA20" s="376"/>
      <c r="FB20" s="376"/>
      <c r="FC20" s="376"/>
      <c r="FD20" s="376"/>
      <c r="FE20" s="377" t="s">
        <v>238</v>
      </c>
      <c r="FF20" s="376"/>
      <c r="FG20" s="376"/>
      <c r="FH20" s="376"/>
      <c r="FI20" s="376"/>
      <c r="FJ20" s="376"/>
      <c r="FK20" s="376"/>
      <c r="FL20" s="376"/>
      <c r="FM20" s="376"/>
      <c r="FN20" s="376"/>
      <c r="FO20" s="376"/>
      <c r="FP20" s="376"/>
      <c r="FQ20" s="376"/>
      <c r="FR20" s="376"/>
      <c r="FS20" s="376"/>
      <c r="FT20" s="376"/>
      <c r="FU20" s="376"/>
      <c r="FV20" s="376"/>
      <c r="FW20" s="376"/>
      <c r="FX20" s="376"/>
      <c r="FY20" s="376"/>
      <c r="FZ20" s="376"/>
      <c r="GA20" s="376"/>
      <c r="GB20" s="376"/>
      <c r="GC20" s="376"/>
      <c r="GD20" s="376"/>
      <c r="GE20" s="376"/>
      <c r="GF20" s="376"/>
      <c r="GG20" s="376"/>
      <c r="GH20" s="376"/>
      <c r="GI20" s="376"/>
      <c r="GJ20" s="376"/>
      <c r="GK20" s="377" t="s">
        <v>238</v>
      </c>
      <c r="GL20" s="376"/>
      <c r="GM20" s="376"/>
      <c r="GN20" s="376"/>
      <c r="GO20" s="376"/>
      <c r="GP20" s="376"/>
      <c r="GQ20" s="376"/>
      <c r="GR20" s="376"/>
      <c r="GS20" s="376"/>
      <c r="GT20" s="376"/>
      <c r="GU20" s="376"/>
      <c r="GV20" s="376"/>
      <c r="GW20" s="376"/>
      <c r="GX20" s="376"/>
      <c r="GY20" s="376"/>
      <c r="GZ20" s="376"/>
      <c r="HA20" s="376"/>
      <c r="HB20" s="376"/>
      <c r="HC20" s="376"/>
      <c r="HD20" s="376"/>
      <c r="HE20" s="376"/>
      <c r="HF20" s="376"/>
      <c r="HG20" s="376"/>
      <c r="HH20" s="376"/>
      <c r="HI20" s="376"/>
      <c r="HJ20" s="376"/>
      <c r="HK20" s="376"/>
      <c r="HL20" s="376"/>
      <c r="HM20" s="376"/>
      <c r="HN20" s="376"/>
      <c r="HO20" s="376"/>
      <c r="HP20" s="376"/>
      <c r="HQ20" s="377" t="s">
        <v>238</v>
      </c>
      <c r="HR20" s="376"/>
      <c r="HS20" s="376"/>
      <c r="HT20" s="376"/>
      <c r="HU20" s="376"/>
      <c r="HV20" s="376"/>
      <c r="HW20" s="376"/>
      <c r="HX20" s="376"/>
      <c r="HY20" s="376"/>
      <c r="HZ20" s="376"/>
      <c r="IA20" s="376"/>
      <c r="IB20" s="376"/>
      <c r="IC20" s="376"/>
      <c r="ID20" s="376"/>
      <c r="IE20" s="376"/>
      <c r="IF20" s="376"/>
      <c r="IG20" s="376"/>
      <c r="IH20" s="376"/>
      <c r="II20" s="376"/>
      <c r="IJ20" s="376"/>
      <c r="IK20" s="376"/>
      <c r="IL20" s="376"/>
      <c r="IM20" s="376"/>
      <c r="IN20" s="376"/>
      <c r="IO20" s="376"/>
      <c r="IP20" s="376"/>
      <c r="IQ20" s="376"/>
      <c r="IR20" s="376"/>
      <c r="IS20" s="376"/>
      <c r="IT20" s="376"/>
      <c r="IU20" s="376"/>
      <c r="IV20" s="376"/>
      <c r="IW20" s="377" t="s">
        <v>238</v>
      </c>
      <c r="IX20" s="376"/>
      <c r="IY20" s="376"/>
      <c r="IZ20" s="376"/>
      <c r="JA20" s="376"/>
      <c r="JB20" s="376"/>
      <c r="JC20" s="376"/>
      <c r="JD20" s="376"/>
      <c r="JE20" s="376"/>
      <c r="JF20" s="376"/>
      <c r="JG20" s="376"/>
      <c r="JH20" s="376"/>
      <c r="JI20" s="376"/>
      <c r="JJ20" s="376"/>
      <c r="JK20" s="376"/>
      <c r="JL20" s="376"/>
      <c r="JM20" s="376"/>
      <c r="JN20" s="376"/>
      <c r="JO20" s="376"/>
      <c r="JP20" s="376"/>
      <c r="JQ20" s="376"/>
      <c r="JR20" s="376"/>
      <c r="JS20" s="376"/>
      <c r="JT20" s="376"/>
      <c r="JU20" s="376"/>
      <c r="JV20" s="376"/>
      <c r="JW20" s="376"/>
      <c r="JX20" s="376"/>
      <c r="JY20" s="376"/>
      <c r="JZ20" s="376"/>
      <c r="KA20" s="376"/>
      <c r="KB20" s="376"/>
      <c r="KC20" s="377" t="s">
        <v>238</v>
      </c>
      <c r="KD20" s="376"/>
      <c r="KE20" s="376"/>
      <c r="KF20" s="376"/>
      <c r="KG20" s="376"/>
      <c r="KH20" s="376"/>
      <c r="KI20" s="376"/>
      <c r="KJ20" s="376"/>
      <c r="KK20" s="376"/>
      <c r="KL20" s="376"/>
      <c r="KM20" s="376"/>
      <c r="KN20" s="376"/>
      <c r="KO20" s="376"/>
      <c r="KP20" s="376"/>
      <c r="KQ20" s="376"/>
      <c r="KR20" s="376"/>
      <c r="KS20" s="376"/>
      <c r="KT20" s="376"/>
      <c r="KU20" s="376"/>
      <c r="KV20" s="376"/>
      <c r="KW20" s="376"/>
      <c r="KX20" s="376"/>
      <c r="KY20" s="376"/>
      <c r="KZ20" s="376"/>
      <c r="LA20" s="376"/>
      <c r="LB20" s="376"/>
      <c r="LC20" s="376"/>
      <c r="LD20" s="376"/>
      <c r="LE20" s="376"/>
      <c r="LF20" s="376"/>
      <c r="LG20" s="376"/>
      <c r="LH20" s="376"/>
      <c r="LI20" s="377" t="s">
        <v>238</v>
      </c>
      <c r="LJ20" s="376"/>
      <c r="LK20" s="376"/>
      <c r="LL20" s="376"/>
      <c r="LM20" s="376"/>
      <c r="LN20" s="376"/>
      <c r="LO20" s="376"/>
      <c r="LP20" s="376"/>
      <c r="LQ20" s="376"/>
      <c r="LR20" s="376"/>
      <c r="LS20" s="376"/>
      <c r="LT20" s="376"/>
      <c r="LU20" s="376"/>
      <c r="LV20" s="376"/>
      <c r="LW20" s="376"/>
      <c r="LX20" s="376"/>
      <c r="LY20" s="376"/>
      <c r="LZ20" s="376"/>
      <c r="MA20" s="376"/>
      <c r="MB20" s="376"/>
      <c r="MC20" s="376"/>
      <c r="MD20" s="376"/>
      <c r="ME20" s="376"/>
      <c r="MF20" s="376"/>
      <c r="MG20" s="376"/>
      <c r="MH20" s="376"/>
      <c r="MI20" s="376"/>
      <c r="MJ20" s="376"/>
      <c r="MK20" s="376"/>
      <c r="ML20" s="376"/>
      <c r="MM20" s="376"/>
      <c r="MN20" s="376"/>
      <c r="MO20" s="377" t="s">
        <v>238</v>
      </c>
      <c r="MP20" s="376"/>
      <c r="MQ20" s="376"/>
      <c r="MR20" s="376"/>
      <c r="MS20" s="376"/>
      <c r="MT20" s="376"/>
      <c r="MU20" s="376"/>
      <c r="MV20" s="376"/>
      <c r="MW20" s="376"/>
      <c r="MX20" s="376"/>
      <c r="MY20" s="376"/>
      <c r="MZ20" s="376"/>
      <c r="NA20" s="376"/>
      <c r="NB20" s="376"/>
      <c r="NC20" s="376"/>
      <c r="ND20" s="376"/>
      <c r="NE20" s="376"/>
      <c r="NF20" s="376"/>
      <c r="NG20" s="376"/>
      <c r="NH20" s="376"/>
      <c r="NI20" s="376"/>
      <c r="NJ20" s="376"/>
      <c r="NK20" s="376"/>
      <c r="NL20" s="376"/>
      <c r="NM20" s="376"/>
      <c r="NN20" s="376"/>
      <c r="NO20" s="376"/>
      <c r="NP20" s="376"/>
      <c r="NQ20" s="376"/>
      <c r="NR20" s="376"/>
      <c r="NS20" s="376"/>
      <c r="NT20" s="378"/>
    </row>
    <row r="21" spans="1:384">
      <c r="A21" s="375" t="s">
        <v>239</v>
      </c>
      <c r="B21" s="376"/>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7" t="s">
        <v>239</v>
      </c>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7" t="s">
        <v>239</v>
      </c>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7" t="s">
        <v>239</v>
      </c>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7" t="s">
        <v>239</v>
      </c>
      <c r="DZ21" s="376"/>
      <c r="EA21" s="376"/>
      <c r="EB21" s="376"/>
      <c r="EC21" s="376"/>
      <c r="ED21" s="376"/>
      <c r="EE21" s="376"/>
      <c r="EF21" s="376"/>
      <c r="EG21" s="376"/>
      <c r="EH21" s="376"/>
      <c r="EI21" s="376"/>
      <c r="EJ21" s="376"/>
      <c r="EK21" s="376"/>
      <c r="EL21" s="376"/>
      <c r="EM21" s="376"/>
      <c r="EN21" s="376"/>
      <c r="EO21" s="376"/>
      <c r="EP21" s="376"/>
      <c r="EQ21" s="376"/>
      <c r="ER21" s="376"/>
      <c r="ES21" s="376"/>
      <c r="ET21" s="376"/>
      <c r="EU21" s="376"/>
      <c r="EV21" s="376"/>
      <c r="EW21" s="376"/>
      <c r="EX21" s="376"/>
      <c r="EY21" s="376"/>
      <c r="EZ21" s="376"/>
      <c r="FA21" s="376"/>
      <c r="FB21" s="376"/>
      <c r="FC21" s="376"/>
      <c r="FD21" s="376"/>
      <c r="FE21" s="377" t="s">
        <v>239</v>
      </c>
      <c r="FF21" s="376"/>
      <c r="FG21" s="376"/>
      <c r="FH21" s="376"/>
      <c r="FI21" s="376"/>
      <c r="FJ21" s="376"/>
      <c r="FK21" s="376"/>
      <c r="FL21" s="376"/>
      <c r="FM21" s="376"/>
      <c r="FN21" s="376"/>
      <c r="FO21" s="376"/>
      <c r="FP21" s="376"/>
      <c r="FQ21" s="376"/>
      <c r="FR21" s="376"/>
      <c r="FS21" s="376"/>
      <c r="FT21" s="376"/>
      <c r="FU21" s="376"/>
      <c r="FV21" s="376"/>
      <c r="FW21" s="376"/>
      <c r="FX21" s="376"/>
      <c r="FY21" s="376"/>
      <c r="FZ21" s="376"/>
      <c r="GA21" s="376"/>
      <c r="GB21" s="376"/>
      <c r="GC21" s="376"/>
      <c r="GD21" s="376"/>
      <c r="GE21" s="376"/>
      <c r="GF21" s="376"/>
      <c r="GG21" s="376"/>
      <c r="GH21" s="376"/>
      <c r="GI21" s="376"/>
      <c r="GJ21" s="376"/>
      <c r="GK21" s="377" t="s">
        <v>239</v>
      </c>
      <c r="GL21" s="376"/>
      <c r="GM21" s="376"/>
      <c r="GN21" s="376"/>
      <c r="GO21" s="376"/>
      <c r="GP21" s="376"/>
      <c r="GQ21" s="376"/>
      <c r="GR21" s="376"/>
      <c r="GS21" s="376"/>
      <c r="GT21" s="376"/>
      <c r="GU21" s="376"/>
      <c r="GV21" s="376"/>
      <c r="GW21" s="376"/>
      <c r="GX21" s="376"/>
      <c r="GY21" s="376"/>
      <c r="GZ21" s="376"/>
      <c r="HA21" s="376"/>
      <c r="HB21" s="376"/>
      <c r="HC21" s="376"/>
      <c r="HD21" s="376"/>
      <c r="HE21" s="376"/>
      <c r="HF21" s="376"/>
      <c r="HG21" s="376"/>
      <c r="HH21" s="376"/>
      <c r="HI21" s="376"/>
      <c r="HJ21" s="376"/>
      <c r="HK21" s="376"/>
      <c r="HL21" s="376"/>
      <c r="HM21" s="376"/>
      <c r="HN21" s="376"/>
      <c r="HO21" s="376"/>
      <c r="HP21" s="376"/>
      <c r="HQ21" s="377" t="s">
        <v>239</v>
      </c>
      <c r="HR21" s="376"/>
      <c r="HS21" s="376"/>
      <c r="HT21" s="376"/>
      <c r="HU21" s="376"/>
      <c r="HV21" s="376"/>
      <c r="HW21" s="376"/>
      <c r="HX21" s="376"/>
      <c r="HY21" s="376"/>
      <c r="HZ21" s="376"/>
      <c r="IA21" s="376"/>
      <c r="IB21" s="376"/>
      <c r="IC21" s="376"/>
      <c r="ID21" s="376"/>
      <c r="IE21" s="376"/>
      <c r="IF21" s="376"/>
      <c r="IG21" s="376"/>
      <c r="IH21" s="376"/>
      <c r="II21" s="376"/>
      <c r="IJ21" s="376"/>
      <c r="IK21" s="376"/>
      <c r="IL21" s="376"/>
      <c r="IM21" s="376"/>
      <c r="IN21" s="376"/>
      <c r="IO21" s="376"/>
      <c r="IP21" s="376"/>
      <c r="IQ21" s="376"/>
      <c r="IR21" s="376"/>
      <c r="IS21" s="376"/>
      <c r="IT21" s="376"/>
      <c r="IU21" s="376"/>
      <c r="IV21" s="376"/>
      <c r="IW21" s="377" t="s">
        <v>239</v>
      </c>
      <c r="IX21" s="376"/>
      <c r="IY21" s="376"/>
      <c r="IZ21" s="376"/>
      <c r="JA21" s="376"/>
      <c r="JB21" s="376"/>
      <c r="JC21" s="376"/>
      <c r="JD21" s="376"/>
      <c r="JE21" s="376"/>
      <c r="JF21" s="376"/>
      <c r="JG21" s="376"/>
      <c r="JH21" s="376"/>
      <c r="JI21" s="376"/>
      <c r="JJ21" s="376"/>
      <c r="JK21" s="376"/>
      <c r="JL21" s="376"/>
      <c r="JM21" s="376"/>
      <c r="JN21" s="376"/>
      <c r="JO21" s="376"/>
      <c r="JP21" s="376"/>
      <c r="JQ21" s="376"/>
      <c r="JR21" s="376"/>
      <c r="JS21" s="376"/>
      <c r="JT21" s="376"/>
      <c r="JU21" s="376"/>
      <c r="JV21" s="376"/>
      <c r="JW21" s="376"/>
      <c r="JX21" s="376"/>
      <c r="JY21" s="376"/>
      <c r="JZ21" s="376"/>
      <c r="KA21" s="376"/>
      <c r="KB21" s="376"/>
      <c r="KC21" s="377" t="s">
        <v>239</v>
      </c>
      <c r="KD21" s="376"/>
      <c r="KE21" s="376"/>
      <c r="KF21" s="376"/>
      <c r="KG21" s="376"/>
      <c r="KH21" s="376"/>
      <c r="KI21" s="376"/>
      <c r="KJ21" s="376"/>
      <c r="KK21" s="376"/>
      <c r="KL21" s="376"/>
      <c r="KM21" s="376"/>
      <c r="KN21" s="376"/>
      <c r="KO21" s="376"/>
      <c r="KP21" s="376"/>
      <c r="KQ21" s="376"/>
      <c r="KR21" s="376"/>
      <c r="KS21" s="376"/>
      <c r="KT21" s="376"/>
      <c r="KU21" s="376"/>
      <c r="KV21" s="376"/>
      <c r="KW21" s="376"/>
      <c r="KX21" s="376"/>
      <c r="KY21" s="376"/>
      <c r="KZ21" s="376"/>
      <c r="LA21" s="376"/>
      <c r="LB21" s="376"/>
      <c r="LC21" s="376"/>
      <c r="LD21" s="376"/>
      <c r="LE21" s="376"/>
      <c r="LF21" s="376"/>
      <c r="LG21" s="376"/>
      <c r="LH21" s="376"/>
      <c r="LI21" s="377" t="s">
        <v>239</v>
      </c>
      <c r="LJ21" s="376"/>
      <c r="LK21" s="376"/>
      <c r="LL21" s="376"/>
      <c r="LM21" s="376"/>
      <c r="LN21" s="376"/>
      <c r="LO21" s="376"/>
      <c r="LP21" s="376"/>
      <c r="LQ21" s="376"/>
      <c r="LR21" s="376"/>
      <c r="LS21" s="376"/>
      <c r="LT21" s="376"/>
      <c r="LU21" s="376"/>
      <c r="LV21" s="376"/>
      <c r="LW21" s="376"/>
      <c r="LX21" s="376"/>
      <c r="LY21" s="376"/>
      <c r="LZ21" s="376"/>
      <c r="MA21" s="376"/>
      <c r="MB21" s="376"/>
      <c r="MC21" s="376"/>
      <c r="MD21" s="376"/>
      <c r="ME21" s="376"/>
      <c r="MF21" s="376"/>
      <c r="MG21" s="376"/>
      <c r="MH21" s="376"/>
      <c r="MI21" s="376"/>
      <c r="MJ21" s="376"/>
      <c r="MK21" s="376"/>
      <c r="ML21" s="376"/>
      <c r="MM21" s="376"/>
      <c r="MN21" s="376"/>
      <c r="MO21" s="377" t="s">
        <v>239</v>
      </c>
      <c r="MP21" s="376"/>
      <c r="MQ21" s="376"/>
      <c r="MR21" s="376"/>
      <c r="MS21" s="376"/>
      <c r="MT21" s="376"/>
      <c r="MU21" s="376"/>
      <c r="MV21" s="376"/>
      <c r="MW21" s="376"/>
      <c r="MX21" s="376"/>
      <c r="MY21" s="376"/>
      <c r="MZ21" s="376"/>
      <c r="NA21" s="376"/>
      <c r="NB21" s="376"/>
      <c r="NC21" s="376"/>
      <c r="ND21" s="376"/>
      <c r="NE21" s="376"/>
      <c r="NF21" s="376"/>
      <c r="NG21" s="376"/>
      <c r="NH21" s="376"/>
      <c r="NI21" s="376"/>
      <c r="NJ21" s="376"/>
      <c r="NK21" s="376"/>
      <c r="NL21" s="376"/>
      <c r="NM21" s="376"/>
      <c r="NN21" s="376"/>
      <c r="NO21" s="376"/>
      <c r="NP21" s="376"/>
      <c r="NQ21" s="376"/>
      <c r="NR21" s="376"/>
      <c r="NS21" s="376"/>
      <c r="NT21" s="378"/>
    </row>
    <row r="22" spans="1:384" ht="13" thickBot="1">
      <c r="A22" s="379" t="s">
        <v>242</v>
      </c>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1" t="s">
        <v>242</v>
      </c>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t="s">
        <v>242</v>
      </c>
      <c r="BN22" s="380"/>
      <c r="BO22" s="380"/>
      <c r="BP22" s="380"/>
      <c r="BQ22" s="380"/>
      <c r="BR22" s="380"/>
      <c r="BS22" s="380"/>
      <c r="BT22" s="380"/>
      <c r="BU22" s="380"/>
      <c r="BV22" s="380"/>
      <c r="BW22" s="380"/>
      <c r="BX22" s="380"/>
      <c r="BY22" s="380"/>
      <c r="BZ22" s="380"/>
      <c r="CA22" s="380"/>
      <c r="CB22" s="380"/>
      <c r="CC22" s="380"/>
      <c r="CD22" s="380"/>
      <c r="CE22" s="380"/>
      <c r="CF22" s="380"/>
      <c r="CG22" s="380"/>
      <c r="CH22" s="380"/>
      <c r="CI22" s="380"/>
      <c r="CJ22" s="380"/>
      <c r="CK22" s="380"/>
      <c r="CL22" s="380"/>
      <c r="CM22" s="380"/>
      <c r="CN22" s="380"/>
      <c r="CO22" s="380"/>
      <c r="CP22" s="380"/>
      <c r="CQ22" s="380"/>
      <c r="CR22" s="380"/>
      <c r="CS22" s="381" t="s">
        <v>242</v>
      </c>
      <c r="CT22" s="380"/>
      <c r="CU22" s="380"/>
      <c r="CV22" s="380"/>
      <c r="CW22" s="380"/>
      <c r="CX22" s="380"/>
      <c r="CY22" s="380"/>
      <c r="CZ22" s="380"/>
      <c r="DA22" s="380"/>
      <c r="DB22" s="380"/>
      <c r="DC22" s="380"/>
      <c r="DD22" s="380"/>
      <c r="DE22" s="380"/>
      <c r="DF22" s="380"/>
      <c r="DG22" s="380"/>
      <c r="DH22" s="380"/>
      <c r="DI22" s="380"/>
      <c r="DJ22" s="380"/>
      <c r="DK22" s="380"/>
      <c r="DL22" s="380"/>
      <c r="DM22" s="380"/>
      <c r="DN22" s="380"/>
      <c r="DO22" s="380"/>
      <c r="DP22" s="380"/>
      <c r="DQ22" s="380"/>
      <c r="DR22" s="380"/>
      <c r="DS22" s="380"/>
      <c r="DT22" s="380"/>
      <c r="DU22" s="380"/>
      <c r="DV22" s="380"/>
      <c r="DW22" s="380"/>
      <c r="DX22" s="380"/>
      <c r="DY22" s="381" t="s">
        <v>242</v>
      </c>
      <c r="DZ22" s="380"/>
      <c r="EA22" s="380"/>
      <c r="EB22" s="380"/>
      <c r="EC22" s="380"/>
      <c r="ED22" s="380"/>
      <c r="EE22" s="380"/>
      <c r="EF22" s="380"/>
      <c r="EG22" s="380"/>
      <c r="EH22" s="380"/>
      <c r="EI22" s="380"/>
      <c r="EJ22" s="380"/>
      <c r="EK22" s="380"/>
      <c r="EL22" s="380"/>
      <c r="EM22" s="380"/>
      <c r="EN22" s="380"/>
      <c r="EO22" s="380"/>
      <c r="EP22" s="380"/>
      <c r="EQ22" s="380"/>
      <c r="ER22" s="380"/>
      <c r="ES22" s="380"/>
      <c r="ET22" s="380"/>
      <c r="EU22" s="380"/>
      <c r="EV22" s="380"/>
      <c r="EW22" s="380"/>
      <c r="EX22" s="380"/>
      <c r="EY22" s="380"/>
      <c r="EZ22" s="380"/>
      <c r="FA22" s="380"/>
      <c r="FB22" s="380"/>
      <c r="FC22" s="380"/>
      <c r="FD22" s="380"/>
      <c r="FE22" s="381" t="s">
        <v>242</v>
      </c>
      <c r="FF22" s="380"/>
      <c r="FG22" s="380"/>
      <c r="FH22" s="380"/>
      <c r="FI22" s="380"/>
      <c r="FJ22" s="380"/>
      <c r="FK22" s="380"/>
      <c r="FL22" s="380"/>
      <c r="FM22" s="380"/>
      <c r="FN22" s="380"/>
      <c r="FO22" s="380"/>
      <c r="FP22" s="380"/>
      <c r="FQ22" s="380"/>
      <c r="FR22" s="380"/>
      <c r="FS22" s="380"/>
      <c r="FT22" s="380"/>
      <c r="FU22" s="380"/>
      <c r="FV22" s="380"/>
      <c r="FW22" s="380"/>
      <c r="FX22" s="380"/>
      <c r="FY22" s="380"/>
      <c r="FZ22" s="380"/>
      <c r="GA22" s="380"/>
      <c r="GB22" s="380"/>
      <c r="GC22" s="380"/>
      <c r="GD22" s="380"/>
      <c r="GE22" s="380"/>
      <c r="GF22" s="380"/>
      <c r="GG22" s="380"/>
      <c r="GH22" s="380"/>
      <c r="GI22" s="380"/>
      <c r="GJ22" s="380"/>
      <c r="GK22" s="381" t="s">
        <v>242</v>
      </c>
      <c r="GL22" s="380"/>
      <c r="GM22" s="380"/>
      <c r="GN22" s="380"/>
      <c r="GO22" s="380"/>
      <c r="GP22" s="380"/>
      <c r="GQ22" s="380"/>
      <c r="GR22" s="380"/>
      <c r="GS22" s="380"/>
      <c r="GT22" s="380"/>
      <c r="GU22" s="380"/>
      <c r="GV22" s="380"/>
      <c r="GW22" s="380"/>
      <c r="GX22" s="380"/>
      <c r="GY22" s="380"/>
      <c r="GZ22" s="380"/>
      <c r="HA22" s="380"/>
      <c r="HB22" s="380"/>
      <c r="HC22" s="380"/>
      <c r="HD22" s="380"/>
      <c r="HE22" s="380"/>
      <c r="HF22" s="380"/>
      <c r="HG22" s="380"/>
      <c r="HH22" s="380"/>
      <c r="HI22" s="380"/>
      <c r="HJ22" s="380"/>
      <c r="HK22" s="380"/>
      <c r="HL22" s="380"/>
      <c r="HM22" s="380"/>
      <c r="HN22" s="380"/>
      <c r="HO22" s="380"/>
      <c r="HP22" s="380"/>
      <c r="HQ22" s="381" t="s">
        <v>242</v>
      </c>
      <c r="HR22" s="380"/>
      <c r="HS22" s="380"/>
      <c r="HT22" s="380"/>
      <c r="HU22" s="380"/>
      <c r="HV22" s="380"/>
      <c r="HW22" s="380"/>
      <c r="HX22" s="380"/>
      <c r="HY22" s="380"/>
      <c r="HZ22" s="380"/>
      <c r="IA22" s="380"/>
      <c r="IB22" s="380"/>
      <c r="IC22" s="380"/>
      <c r="ID22" s="380"/>
      <c r="IE22" s="380"/>
      <c r="IF22" s="380"/>
      <c r="IG22" s="380"/>
      <c r="IH22" s="380"/>
      <c r="II22" s="380"/>
      <c r="IJ22" s="380"/>
      <c r="IK22" s="380"/>
      <c r="IL22" s="380"/>
      <c r="IM22" s="380"/>
      <c r="IN22" s="380"/>
      <c r="IO22" s="380"/>
      <c r="IP22" s="380"/>
      <c r="IQ22" s="380"/>
      <c r="IR22" s="380"/>
      <c r="IS22" s="380"/>
      <c r="IT22" s="380"/>
      <c r="IU22" s="380"/>
      <c r="IV22" s="380"/>
      <c r="IW22" s="381" t="s">
        <v>242</v>
      </c>
      <c r="IX22" s="380"/>
      <c r="IY22" s="380"/>
      <c r="IZ22" s="380"/>
      <c r="JA22" s="380"/>
      <c r="JB22" s="380"/>
      <c r="JC22" s="380"/>
      <c r="JD22" s="380"/>
      <c r="JE22" s="380"/>
      <c r="JF22" s="380"/>
      <c r="JG22" s="380"/>
      <c r="JH22" s="380"/>
      <c r="JI22" s="380"/>
      <c r="JJ22" s="380"/>
      <c r="JK22" s="380"/>
      <c r="JL22" s="380"/>
      <c r="JM22" s="380"/>
      <c r="JN22" s="380"/>
      <c r="JO22" s="380"/>
      <c r="JP22" s="380"/>
      <c r="JQ22" s="380"/>
      <c r="JR22" s="380"/>
      <c r="JS22" s="380"/>
      <c r="JT22" s="380"/>
      <c r="JU22" s="380"/>
      <c r="JV22" s="380"/>
      <c r="JW22" s="380"/>
      <c r="JX22" s="380"/>
      <c r="JY22" s="380"/>
      <c r="JZ22" s="380"/>
      <c r="KA22" s="380"/>
      <c r="KB22" s="380"/>
      <c r="KC22" s="381" t="s">
        <v>242</v>
      </c>
      <c r="KD22" s="380"/>
      <c r="KE22" s="380"/>
      <c r="KF22" s="380"/>
      <c r="KG22" s="380"/>
      <c r="KH22" s="380"/>
      <c r="KI22" s="380"/>
      <c r="KJ22" s="380"/>
      <c r="KK22" s="380"/>
      <c r="KL22" s="380"/>
      <c r="KM22" s="380"/>
      <c r="KN22" s="380"/>
      <c r="KO22" s="380"/>
      <c r="KP22" s="380"/>
      <c r="KQ22" s="380"/>
      <c r="KR22" s="380"/>
      <c r="KS22" s="380"/>
      <c r="KT22" s="380"/>
      <c r="KU22" s="380"/>
      <c r="KV22" s="380"/>
      <c r="KW22" s="380"/>
      <c r="KX22" s="380"/>
      <c r="KY22" s="380"/>
      <c r="KZ22" s="380"/>
      <c r="LA22" s="380"/>
      <c r="LB22" s="380"/>
      <c r="LC22" s="380"/>
      <c r="LD22" s="380"/>
      <c r="LE22" s="380"/>
      <c r="LF22" s="380"/>
      <c r="LG22" s="380"/>
      <c r="LH22" s="380"/>
      <c r="LI22" s="381" t="s">
        <v>242</v>
      </c>
      <c r="LJ22" s="380"/>
      <c r="LK22" s="380"/>
      <c r="LL22" s="380"/>
      <c r="LM22" s="380"/>
      <c r="LN22" s="380"/>
      <c r="LO22" s="380"/>
      <c r="LP22" s="380"/>
      <c r="LQ22" s="380"/>
      <c r="LR22" s="380"/>
      <c r="LS22" s="380"/>
      <c r="LT22" s="380"/>
      <c r="LU22" s="380"/>
      <c r="LV22" s="380"/>
      <c r="LW22" s="380"/>
      <c r="LX22" s="380"/>
      <c r="LY22" s="380"/>
      <c r="LZ22" s="380"/>
      <c r="MA22" s="380"/>
      <c r="MB22" s="380"/>
      <c r="MC22" s="380"/>
      <c r="MD22" s="380"/>
      <c r="ME22" s="380"/>
      <c r="MF22" s="380"/>
      <c r="MG22" s="380"/>
      <c r="MH22" s="380"/>
      <c r="MI22" s="380"/>
      <c r="MJ22" s="380"/>
      <c r="MK22" s="380"/>
      <c r="ML22" s="380"/>
      <c r="MM22" s="380"/>
      <c r="MN22" s="380"/>
      <c r="MO22" s="381" t="s">
        <v>242</v>
      </c>
      <c r="MP22" s="380"/>
      <c r="MQ22" s="380"/>
      <c r="MR22" s="380"/>
      <c r="MS22" s="380"/>
      <c r="MT22" s="380"/>
      <c r="MU22" s="380"/>
      <c r="MV22" s="380"/>
      <c r="MW22" s="380"/>
      <c r="MX22" s="380"/>
      <c r="MY22" s="380"/>
      <c r="MZ22" s="380"/>
      <c r="NA22" s="380"/>
      <c r="NB22" s="380"/>
      <c r="NC22" s="380"/>
      <c r="ND22" s="380"/>
      <c r="NE22" s="380"/>
      <c r="NF22" s="380"/>
      <c r="NG22" s="380"/>
      <c r="NH22" s="380"/>
      <c r="NI22" s="380"/>
      <c r="NJ22" s="380"/>
      <c r="NK22" s="380"/>
      <c r="NL22" s="380"/>
      <c r="NM22" s="380"/>
      <c r="NN22" s="380"/>
      <c r="NO22" s="380"/>
      <c r="NP22" s="380"/>
      <c r="NQ22" s="380"/>
      <c r="NR22" s="380"/>
      <c r="NS22" s="380"/>
      <c r="NT22" s="382"/>
    </row>
    <row r="23" spans="1:384" ht="13" thickTop="1"/>
  </sheetData>
  <mergeCells count="120">
    <mergeCell ref="MP15:NT15"/>
    <mergeCell ref="FF15:GJ15"/>
    <mergeCell ref="GL15:HP15"/>
    <mergeCell ref="HR15:IV15"/>
    <mergeCell ref="IX15:KB15"/>
    <mergeCell ref="KD15:LH15"/>
    <mergeCell ref="LJ15:MN15"/>
    <mergeCell ref="MP1:NT1"/>
    <mergeCell ref="MS3:MZ3"/>
    <mergeCell ref="NG4:NK4"/>
    <mergeCell ref="NG5:NK5"/>
    <mergeCell ref="MS7:MZ7"/>
    <mergeCell ref="LJ1:MN1"/>
    <mergeCell ref="LJ3:LL10"/>
    <mergeCell ref="GF8:GI8"/>
    <mergeCell ref="GA9:GE9"/>
    <mergeCell ref="GA10:GE10"/>
    <mergeCell ref="GL1:HP1"/>
    <mergeCell ref="GM3:GP3"/>
    <mergeCell ref="HG3:HK3"/>
    <mergeCell ref="GM4:GP4"/>
    <mergeCell ref="HC4:HK4"/>
    <mergeCell ref="GM5:GP5"/>
    <mergeCell ref="GF4:GI4"/>
    <mergeCell ref="KD1:LH1"/>
    <mergeCell ref="KL3:KS10"/>
    <mergeCell ref="LB3:LF10"/>
    <mergeCell ref="LG3:LH10"/>
    <mergeCell ref="GM10:GP10"/>
    <mergeCell ref="GM11:GP11"/>
    <mergeCell ref="HR1:IV1"/>
    <mergeCell ref="HU4:HW4"/>
    <mergeCell ref="HX4:IE4"/>
    <mergeCell ref="HU8:HW8"/>
    <mergeCell ref="HX8:IE8"/>
    <mergeCell ref="GZ5:HG5"/>
    <mergeCell ref="GM6:GP6"/>
    <mergeCell ref="GM7:GP7"/>
    <mergeCell ref="GM8:GP8"/>
    <mergeCell ref="GZ8:HG8"/>
    <mergeCell ref="GM9:GP9"/>
    <mergeCell ref="B15:AF15"/>
    <mergeCell ref="AG15:BL15"/>
    <mergeCell ref="BN15:CR15"/>
    <mergeCell ref="CT15:DX15"/>
    <mergeCell ref="DZ15:FD15"/>
    <mergeCell ref="IX1:KB1"/>
    <mergeCell ref="GA8:GE8"/>
    <mergeCell ref="EJ8:EN8"/>
    <mergeCell ref="FF1:GJ1"/>
    <mergeCell ref="FK3:FP3"/>
    <mergeCell ref="GA3:GE3"/>
    <mergeCell ref="GF3:GI3"/>
    <mergeCell ref="GA4:GE4"/>
    <mergeCell ref="DB9:DE9"/>
    <mergeCell ref="DO9:DW9"/>
    <mergeCell ref="DB10:DE10"/>
    <mergeCell ref="DO10:DW10"/>
    <mergeCell ref="DZ1:FD1"/>
    <mergeCell ref="EJ3:EN3"/>
    <mergeCell ref="EW3:FA3"/>
    <mergeCell ref="EJ4:EN4"/>
    <mergeCell ref="EW4:FA4"/>
    <mergeCell ref="EJ5:EN5"/>
    <mergeCell ref="DB6:DE6"/>
    <mergeCell ref="GA5:GE5"/>
    <mergeCell ref="GA6:GE6"/>
    <mergeCell ref="FK7:FP7"/>
    <mergeCell ref="GA7:GE7"/>
    <mergeCell ref="GF7:GI7"/>
    <mergeCell ref="EW5:FA5"/>
    <mergeCell ref="EJ6:EN6"/>
    <mergeCell ref="EW6:FA6"/>
    <mergeCell ref="EW7:FA7"/>
    <mergeCell ref="CK9:CN9"/>
    <mergeCell ref="CK10:CN10"/>
    <mergeCell ref="CT1:DX1"/>
    <mergeCell ref="CT3:CU3"/>
    <mergeCell ref="DB3:DE3"/>
    <mergeCell ref="DQ3:DW3"/>
    <mergeCell ref="DB4:DE4"/>
    <mergeCell ref="DO4:DW4"/>
    <mergeCell ref="DB5:DE5"/>
    <mergeCell ref="DO5:DW5"/>
    <mergeCell ref="CK5:CN5"/>
    <mergeCell ref="CK6:CN6"/>
    <mergeCell ref="DO6:DW6"/>
    <mergeCell ref="BE4:BJ4"/>
    <mergeCell ref="AW5:AZ5"/>
    <mergeCell ref="BA5:BB5"/>
    <mergeCell ref="BC5:BF5"/>
    <mergeCell ref="CT7:CU7"/>
    <mergeCell ref="DC7:DJ7"/>
    <mergeCell ref="DQ7:DW7"/>
    <mergeCell ref="DB8:DE8"/>
    <mergeCell ref="DO8:DW8"/>
    <mergeCell ref="B1:AF1"/>
    <mergeCell ref="E3:K4"/>
    <mergeCell ref="U3:Y3"/>
    <mergeCell ref="Z3:AE3"/>
    <mergeCell ref="E7:K8"/>
    <mergeCell ref="U7:Y7"/>
    <mergeCell ref="Z7:AE7"/>
    <mergeCell ref="BN7:BS7"/>
    <mergeCell ref="CO7:CR7"/>
    <mergeCell ref="BN8:BS8"/>
    <mergeCell ref="CK8:CN8"/>
    <mergeCell ref="AM7:AV7"/>
    <mergeCell ref="BE7:BJ7"/>
    <mergeCell ref="AM8:AV8"/>
    <mergeCell ref="BE8:BJ8"/>
    <mergeCell ref="AG1:BL1"/>
    <mergeCell ref="BN1:CR1"/>
    <mergeCell ref="BN3:BS3"/>
    <mergeCell ref="CO3:CR3"/>
    <mergeCell ref="BN4:BS4"/>
    <mergeCell ref="CK4:CN4"/>
    <mergeCell ref="AM3:AV3"/>
    <mergeCell ref="BE3:BJ3"/>
    <mergeCell ref="AM4:AV4"/>
  </mergeCells>
  <pageMargins left="0.7" right="0.7" top="0.75" bottom="0.75" header="0.3" footer="0.3"/>
  <pageSetup paperSize="9" orientation="portrait" horizontalDpi="4294967293" verticalDpi="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47"/>
  <sheetViews>
    <sheetView topLeftCell="D1" workbookViewId="0">
      <selection activeCell="N9" sqref="N9"/>
    </sheetView>
  </sheetViews>
  <sheetFormatPr baseColWidth="10" defaultRowHeight="12" x14ac:dyDescent="0"/>
  <cols>
    <col min="1" max="1" width="11.6640625" customWidth="1"/>
    <col min="2" max="2" width="8.1640625" customWidth="1"/>
    <col min="3" max="3" width="16.1640625" customWidth="1"/>
    <col min="4" max="4" width="3.6640625" customWidth="1"/>
    <col min="5" max="5" width="5.1640625" customWidth="1"/>
    <col min="6" max="6" width="4" customWidth="1"/>
    <col min="7" max="7" width="6.6640625" customWidth="1"/>
    <col min="8" max="8" width="5.6640625" customWidth="1"/>
    <col min="9" max="9" width="5.5" customWidth="1"/>
    <col min="10" max="10" width="6.6640625" customWidth="1"/>
    <col min="11" max="11" width="5.33203125" customWidth="1"/>
    <col min="12" max="12" width="7.1640625" customWidth="1"/>
    <col min="13" max="13" width="6" customWidth="1"/>
    <col min="14" max="14" width="8.33203125" customWidth="1"/>
    <col min="15" max="15" width="1" customWidth="1"/>
    <col min="16" max="16" width="4.5" customWidth="1"/>
    <col min="17" max="17" width="5.33203125" customWidth="1"/>
    <col min="18" max="18" width="4.6640625" customWidth="1"/>
    <col min="19" max="19" width="5.1640625" customWidth="1"/>
    <col min="20" max="20" width="5.33203125" customWidth="1"/>
    <col min="21" max="21" width="6.5" customWidth="1"/>
    <col min="22" max="22" width="7" customWidth="1"/>
    <col min="23" max="23" width="9.1640625" customWidth="1"/>
    <col min="24" max="24" width="8.5" customWidth="1"/>
    <col min="25" max="25" width="1.6640625" customWidth="1"/>
    <col min="26" max="26" width="8.5" customWidth="1"/>
  </cols>
  <sheetData>
    <row r="1" spans="1:26" ht="9" customHeight="1" thickBot="1"/>
    <row r="2" spans="1:26" ht="17" customHeight="1" thickBot="1">
      <c r="A2" s="117" t="s">
        <v>0</v>
      </c>
      <c r="B2" s="186"/>
      <c r="C2" s="187"/>
      <c r="D2" s="113"/>
      <c r="E2" s="113"/>
      <c r="F2" s="113"/>
      <c r="G2" s="113"/>
      <c r="H2" s="113"/>
      <c r="I2" s="117" t="s">
        <v>1</v>
      </c>
      <c r="J2" s="186"/>
      <c r="K2" s="188"/>
      <c r="L2" s="188"/>
      <c r="M2" s="188"/>
      <c r="N2" s="188"/>
      <c r="O2" s="187"/>
      <c r="P2" s="113"/>
      <c r="Q2" s="114" t="s">
        <v>2</v>
      </c>
      <c r="R2" s="114"/>
      <c r="S2" s="114"/>
      <c r="T2" s="114"/>
      <c r="U2" s="114"/>
      <c r="V2" s="32"/>
    </row>
    <row r="3" spans="1:26" ht="6" customHeight="1">
      <c r="A3" s="118"/>
      <c r="B3" s="119"/>
      <c r="C3" s="120"/>
      <c r="D3" s="113"/>
      <c r="E3" s="121"/>
      <c r="F3" s="113"/>
      <c r="G3" s="113"/>
      <c r="H3" s="113"/>
      <c r="I3" s="122"/>
      <c r="J3" s="119"/>
      <c r="K3" s="123"/>
      <c r="L3" s="123"/>
      <c r="M3" s="123"/>
      <c r="N3" s="123"/>
      <c r="O3" s="123"/>
      <c r="P3" s="113"/>
      <c r="Q3" s="114"/>
      <c r="R3" s="114"/>
      <c r="S3" s="114"/>
      <c r="T3" s="114"/>
      <c r="U3" s="124"/>
      <c r="V3" s="32"/>
    </row>
    <row r="4" spans="1:26" ht="15.75" customHeight="1">
      <c r="A4" s="125" t="s">
        <v>3</v>
      </c>
      <c r="B4" s="184"/>
      <c r="C4" s="185"/>
      <c r="D4" s="113"/>
      <c r="E4" s="121"/>
      <c r="F4" s="113"/>
      <c r="G4" s="113"/>
      <c r="H4" s="113"/>
      <c r="I4" s="125" t="s">
        <v>4</v>
      </c>
      <c r="J4" s="184"/>
      <c r="K4" s="189"/>
      <c r="L4" s="189"/>
      <c r="M4" s="189"/>
      <c r="N4" s="189"/>
      <c r="O4" s="185"/>
      <c r="P4" s="113"/>
      <c r="Q4" s="171"/>
      <c r="R4" s="172"/>
      <c r="S4" s="172"/>
      <c r="T4" s="172"/>
      <c r="U4" s="172"/>
      <c r="V4" s="173"/>
      <c r="W4" s="174"/>
    </row>
    <row r="5" spans="1:26" ht="5" customHeight="1">
      <c r="A5" s="125"/>
      <c r="B5" s="119"/>
      <c r="C5" s="120"/>
      <c r="D5" s="113"/>
      <c r="E5" s="121"/>
      <c r="F5" s="113"/>
      <c r="G5" s="113"/>
      <c r="H5" s="113"/>
      <c r="I5" s="125"/>
      <c r="J5" s="160"/>
      <c r="K5" s="161"/>
      <c r="L5" s="161"/>
      <c r="M5" s="161"/>
      <c r="N5" s="161"/>
      <c r="O5" s="161"/>
      <c r="P5" s="113"/>
      <c r="Q5" s="169"/>
      <c r="R5" s="170"/>
      <c r="S5" s="170"/>
      <c r="T5" s="170"/>
      <c r="U5" s="170"/>
      <c r="V5" s="46"/>
    </row>
    <row r="6" spans="1:26" ht="15.75" customHeight="1">
      <c r="A6" s="122" t="s">
        <v>5</v>
      </c>
      <c r="B6" s="162"/>
      <c r="C6" s="163"/>
      <c r="D6" s="164"/>
      <c r="E6" s="165"/>
      <c r="F6" s="164"/>
      <c r="G6" s="165"/>
      <c r="H6" s="166"/>
      <c r="I6" s="167"/>
      <c r="J6" s="167"/>
      <c r="K6" s="167"/>
      <c r="L6" s="167"/>
      <c r="M6" s="167"/>
      <c r="N6" s="167"/>
      <c r="O6" s="167"/>
      <c r="P6" s="167"/>
      <c r="Q6" s="167"/>
      <c r="R6" s="167"/>
      <c r="S6" s="167"/>
      <c r="T6" s="167"/>
      <c r="U6" s="167"/>
      <c r="V6" s="167"/>
      <c r="W6" s="168"/>
    </row>
    <row r="7" spans="1:26" ht="12" customHeight="1">
      <c r="A7" s="69"/>
      <c r="C7" s="71"/>
      <c r="E7" s="72"/>
      <c r="F7" s="72"/>
      <c r="G7" s="72"/>
      <c r="H7" s="72"/>
      <c r="I7" s="72"/>
      <c r="J7" s="69"/>
      <c r="K7" s="70"/>
      <c r="L7" s="70"/>
      <c r="M7" s="70"/>
      <c r="N7" s="73"/>
      <c r="O7" s="73"/>
      <c r="P7" s="73"/>
    </row>
    <row r="8" spans="1:26" ht="15.75" customHeight="1" thickBot="1">
      <c r="A8" s="115" t="s">
        <v>6</v>
      </c>
      <c r="B8" s="77"/>
      <c r="C8" s="78"/>
      <c r="D8" s="77"/>
      <c r="E8" s="106" t="s">
        <v>52</v>
      </c>
      <c r="F8" s="77"/>
      <c r="G8" s="77"/>
      <c r="H8" s="77"/>
      <c r="I8" s="77"/>
      <c r="J8" s="77" t="s">
        <v>7</v>
      </c>
      <c r="K8" s="77"/>
      <c r="L8" s="77"/>
      <c r="M8" s="77"/>
      <c r="O8" s="157"/>
      <c r="P8" s="86"/>
      <c r="Q8" s="86"/>
      <c r="R8" s="108" t="s">
        <v>8</v>
      </c>
      <c r="S8" s="107"/>
      <c r="T8" s="107"/>
      <c r="U8" s="86"/>
      <c r="V8" s="86"/>
      <c r="W8" s="86"/>
    </row>
    <row r="9" spans="1:26" ht="11" customHeight="1">
      <c r="G9" s="112" t="s">
        <v>9</v>
      </c>
      <c r="H9" s="112" t="s">
        <v>9</v>
      </c>
      <c r="I9" s="113"/>
      <c r="J9" s="112" t="s">
        <v>9</v>
      </c>
      <c r="K9" s="176"/>
      <c r="L9" s="112" t="s">
        <v>9</v>
      </c>
      <c r="M9" s="112"/>
      <c r="N9" s="113"/>
      <c r="O9" s="152"/>
      <c r="P9" t="s">
        <v>10</v>
      </c>
      <c r="S9" t="s">
        <v>11</v>
      </c>
      <c r="T9" s="113"/>
      <c r="U9" s="148" t="s">
        <v>9</v>
      </c>
      <c r="V9" s="113"/>
      <c r="W9" s="148" t="s">
        <v>9</v>
      </c>
    </row>
    <row r="10" spans="1:26" ht="11" customHeight="1">
      <c r="G10" s="198">
        <v>0.35</v>
      </c>
      <c r="H10" s="198">
        <v>0.05</v>
      </c>
      <c r="I10" s="113"/>
      <c r="J10" s="198">
        <v>25</v>
      </c>
      <c r="K10" s="176"/>
      <c r="L10" s="198">
        <v>40</v>
      </c>
      <c r="M10" s="112"/>
      <c r="N10" s="113"/>
      <c r="O10" s="152"/>
      <c r="P10" s="177"/>
      <c r="Q10" s="177"/>
      <c r="R10" s="178"/>
      <c r="S10" s="179"/>
      <c r="U10" s="199">
        <v>30</v>
      </c>
      <c r="V10" s="113"/>
      <c r="W10" s="199">
        <v>40</v>
      </c>
    </row>
    <row r="11" spans="1:26" ht="21" customHeight="1" thickBot="1">
      <c r="A11" s="111" t="s">
        <v>12</v>
      </c>
      <c r="B11" s="88"/>
      <c r="C11" s="88"/>
      <c r="D11" s="88"/>
      <c r="E11" s="88"/>
      <c r="F11" s="88"/>
      <c r="G11" s="197">
        <f>G10*6.55957</f>
        <v>2.2958494999999997</v>
      </c>
      <c r="H11" s="197">
        <f>H10*6.55957</f>
        <v>0.32797850000000001</v>
      </c>
      <c r="I11" s="194"/>
      <c r="J11" s="196">
        <f>J10*6.55957</f>
        <v>163.98925</v>
      </c>
      <c r="K11" s="194"/>
      <c r="L11" s="196">
        <f>L10*6.55957</f>
        <v>262.38279999999997</v>
      </c>
      <c r="M11" s="88"/>
      <c r="N11" s="88"/>
      <c r="O11" s="157"/>
      <c r="P11" s="88"/>
      <c r="Q11" s="88"/>
      <c r="R11" s="88"/>
      <c r="S11" s="88"/>
      <c r="T11" s="88"/>
      <c r="U11" s="196">
        <f>U10*6.55957</f>
        <v>196.78710000000001</v>
      </c>
      <c r="V11" s="88"/>
      <c r="W11" s="196">
        <f>W10*6.55957</f>
        <v>262.38279999999997</v>
      </c>
      <c r="X11" s="88"/>
    </row>
    <row r="12" spans="1:26" ht="42" customHeight="1">
      <c r="A12" s="109" t="s">
        <v>50</v>
      </c>
      <c r="B12" s="74" t="s">
        <v>51</v>
      </c>
      <c r="C12" s="74" t="s">
        <v>13</v>
      </c>
      <c r="D12" s="75" t="s">
        <v>14</v>
      </c>
      <c r="E12" s="75" t="s">
        <v>15</v>
      </c>
      <c r="F12" s="75" t="s">
        <v>16</v>
      </c>
      <c r="G12" s="75" t="s">
        <v>17</v>
      </c>
      <c r="H12" s="75" t="s">
        <v>18</v>
      </c>
      <c r="I12" s="75" t="s">
        <v>19</v>
      </c>
      <c r="J12" s="75" t="s">
        <v>20</v>
      </c>
      <c r="K12" s="76" t="s">
        <v>21</v>
      </c>
      <c r="L12" s="76" t="s">
        <v>22</v>
      </c>
      <c r="M12" s="76" t="s">
        <v>23</v>
      </c>
      <c r="N12" s="82" t="s">
        <v>24</v>
      </c>
      <c r="O12" s="153"/>
      <c r="P12" s="150" t="s">
        <v>25</v>
      </c>
      <c r="Q12" s="75" t="s">
        <v>26</v>
      </c>
      <c r="R12" s="75" t="s">
        <v>27</v>
      </c>
      <c r="S12" s="75" t="s">
        <v>28</v>
      </c>
      <c r="T12" s="75" t="s">
        <v>29</v>
      </c>
      <c r="U12" s="75" t="s">
        <v>30</v>
      </c>
      <c r="V12" s="75" t="s">
        <v>31</v>
      </c>
      <c r="W12" s="76" t="s">
        <v>32</v>
      </c>
      <c r="X12" s="79" t="s">
        <v>42</v>
      </c>
      <c r="Z12" s="190" t="s">
        <v>33</v>
      </c>
    </row>
    <row r="13" spans="1:26" ht="12.75" customHeight="1">
      <c r="A13" s="91"/>
      <c r="B13" s="200"/>
      <c r="C13" s="93"/>
      <c r="D13" s="95"/>
      <c r="E13" s="95"/>
      <c r="F13" s="95"/>
      <c r="G13" s="68">
        <f t="shared" ref="G13:G27" si="0">E13*$G$10*F13</f>
        <v>0</v>
      </c>
      <c r="H13" s="68">
        <f t="shared" ref="H13:H27" si="1">E13*$H$10*F13</f>
        <v>0</v>
      </c>
      <c r="I13" s="96"/>
      <c r="J13" s="68">
        <f t="shared" ref="J13:J27" si="2">(P13+Q13)*$J$10*K13</f>
        <v>0</v>
      </c>
      <c r="K13" s="201"/>
      <c r="L13" s="68">
        <f t="shared" ref="L13:L27" si="3">(P13+Q13)*$L$10*K13</f>
        <v>0</v>
      </c>
      <c r="M13" s="195"/>
      <c r="N13" s="98">
        <f t="shared" ref="N13:N28" si="4">G13+H13+I13+J13+L13+M13</f>
        <v>0</v>
      </c>
      <c r="O13" s="154"/>
      <c r="P13" s="95"/>
      <c r="Q13" s="95"/>
      <c r="R13" s="95"/>
      <c r="S13" s="95"/>
      <c r="T13" s="95"/>
      <c r="U13" s="99">
        <f>(P13+Q13+R13)*$U$10*T13</f>
        <v>0</v>
      </c>
      <c r="V13" s="97"/>
      <c r="W13" s="101">
        <f t="shared" ref="W13:W27" si="5">(P13+Q13+R13+S13)*$W$10*V13</f>
        <v>0</v>
      </c>
      <c r="X13" s="102">
        <f t="shared" ref="X13:X28" si="6">U13+W13</f>
        <v>0</v>
      </c>
      <c r="Z13" s="191">
        <f t="shared" ref="Z13:Z28" si="7">(N13+X13)*6.5597</f>
        <v>0</v>
      </c>
    </row>
    <row r="14" spans="1:26" ht="12.75" customHeight="1">
      <c r="A14" s="91"/>
      <c r="B14" s="91"/>
      <c r="C14" s="93"/>
      <c r="D14" s="95"/>
      <c r="E14" s="95"/>
      <c r="F14" s="95"/>
      <c r="G14" s="68">
        <f t="shared" si="0"/>
        <v>0</v>
      </c>
      <c r="H14" s="68">
        <f t="shared" si="1"/>
        <v>0</v>
      </c>
      <c r="I14" s="96"/>
      <c r="J14" s="68">
        <f t="shared" si="2"/>
        <v>0</v>
      </c>
      <c r="K14" s="201"/>
      <c r="L14" s="68">
        <f t="shared" si="3"/>
        <v>0</v>
      </c>
      <c r="M14" s="195"/>
      <c r="N14" s="98">
        <f t="shared" si="4"/>
        <v>0</v>
      </c>
      <c r="O14" s="154"/>
      <c r="P14" s="95"/>
      <c r="Q14" s="95"/>
      <c r="R14" s="95"/>
      <c r="S14" s="95"/>
      <c r="T14" s="95"/>
      <c r="U14" s="99">
        <f t="shared" ref="U14:U27" si="8">(P14+Q14)*$U$10*T14</f>
        <v>0</v>
      </c>
      <c r="V14" s="97"/>
      <c r="W14" s="101">
        <f t="shared" si="5"/>
        <v>0</v>
      </c>
      <c r="X14" s="102">
        <f t="shared" si="6"/>
        <v>0</v>
      </c>
      <c r="Z14" s="191">
        <f t="shared" si="7"/>
        <v>0</v>
      </c>
    </row>
    <row r="15" spans="1:26" ht="12.75" customHeight="1">
      <c r="A15" s="91"/>
      <c r="B15" s="91"/>
      <c r="C15" s="93"/>
      <c r="D15" s="95"/>
      <c r="E15" s="95"/>
      <c r="F15" s="95"/>
      <c r="G15" s="68">
        <f t="shared" si="0"/>
        <v>0</v>
      </c>
      <c r="H15" s="68">
        <f t="shared" si="1"/>
        <v>0</v>
      </c>
      <c r="I15" s="96"/>
      <c r="J15" s="68">
        <f t="shared" si="2"/>
        <v>0</v>
      </c>
      <c r="K15" s="201"/>
      <c r="L15" s="68">
        <f t="shared" si="3"/>
        <v>0</v>
      </c>
      <c r="M15" s="195"/>
      <c r="N15" s="98">
        <f t="shared" si="4"/>
        <v>0</v>
      </c>
      <c r="O15" s="154"/>
      <c r="P15" s="95"/>
      <c r="Q15" s="95"/>
      <c r="R15" s="95"/>
      <c r="S15" s="95"/>
      <c r="T15" s="95"/>
      <c r="U15" s="99">
        <f t="shared" si="8"/>
        <v>0</v>
      </c>
      <c r="V15" s="97"/>
      <c r="W15" s="101">
        <f t="shared" si="5"/>
        <v>0</v>
      </c>
      <c r="X15" s="102">
        <f t="shared" si="6"/>
        <v>0</v>
      </c>
      <c r="Z15" s="191">
        <f t="shared" si="7"/>
        <v>0</v>
      </c>
    </row>
    <row r="16" spans="1:26" ht="12.75" customHeight="1">
      <c r="A16" s="91"/>
      <c r="B16" s="91"/>
      <c r="C16" s="93"/>
      <c r="D16" s="95"/>
      <c r="E16" s="95"/>
      <c r="F16" s="95"/>
      <c r="G16" s="68">
        <f t="shared" si="0"/>
        <v>0</v>
      </c>
      <c r="H16" s="68">
        <f t="shared" si="1"/>
        <v>0</v>
      </c>
      <c r="I16" s="96"/>
      <c r="J16" s="68">
        <f t="shared" si="2"/>
        <v>0</v>
      </c>
      <c r="K16" s="201"/>
      <c r="L16" s="68">
        <f t="shared" si="3"/>
        <v>0</v>
      </c>
      <c r="M16" s="195"/>
      <c r="N16" s="98">
        <f t="shared" si="4"/>
        <v>0</v>
      </c>
      <c r="O16" s="154"/>
      <c r="P16" s="95"/>
      <c r="Q16" s="95"/>
      <c r="R16" s="95"/>
      <c r="S16" s="95"/>
      <c r="T16" s="95"/>
      <c r="U16" s="99">
        <f t="shared" si="8"/>
        <v>0</v>
      </c>
      <c r="V16" s="97"/>
      <c r="W16" s="101">
        <f t="shared" si="5"/>
        <v>0</v>
      </c>
      <c r="X16" s="102">
        <f t="shared" si="6"/>
        <v>0</v>
      </c>
      <c r="Z16" s="191">
        <f t="shared" si="7"/>
        <v>0</v>
      </c>
    </row>
    <row r="17" spans="1:26" ht="12.75" customHeight="1">
      <c r="A17" s="91"/>
      <c r="B17" s="91"/>
      <c r="C17" s="93"/>
      <c r="D17" s="95"/>
      <c r="E17" s="95"/>
      <c r="F17" s="95"/>
      <c r="G17" s="68">
        <f t="shared" si="0"/>
        <v>0</v>
      </c>
      <c r="H17" s="68">
        <f t="shared" si="1"/>
        <v>0</v>
      </c>
      <c r="I17" s="96"/>
      <c r="J17" s="68">
        <f t="shared" si="2"/>
        <v>0</v>
      </c>
      <c r="K17" s="201"/>
      <c r="L17" s="68">
        <f t="shared" si="3"/>
        <v>0</v>
      </c>
      <c r="M17" s="195"/>
      <c r="N17" s="98">
        <f t="shared" si="4"/>
        <v>0</v>
      </c>
      <c r="O17" s="154"/>
      <c r="P17" s="95"/>
      <c r="Q17" s="95"/>
      <c r="R17" s="95"/>
      <c r="S17" s="95"/>
      <c r="T17" s="95"/>
      <c r="U17" s="99">
        <f t="shared" si="8"/>
        <v>0</v>
      </c>
      <c r="V17" s="97"/>
      <c r="W17" s="101">
        <f t="shared" si="5"/>
        <v>0</v>
      </c>
      <c r="X17" s="102">
        <f t="shared" si="6"/>
        <v>0</v>
      </c>
      <c r="Z17" s="191">
        <f t="shared" si="7"/>
        <v>0</v>
      </c>
    </row>
    <row r="18" spans="1:26" ht="12.75" customHeight="1">
      <c r="A18" s="91"/>
      <c r="B18" s="91"/>
      <c r="C18" s="93"/>
      <c r="D18" s="95"/>
      <c r="E18" s="95"/>
      <c r="F18" s="95"/>
      <c r="G18" s="68">
        <f t="shared" si="0"/>
        <v>0</v>
      </c>
      <c r="H18" s="68">
        <f t="shared" si="1"/>
        <v>0</v>
      </c>
      <c r="I18" s="96"/>
      <c r="J18" s="68">
        <f t="shared" si="2"/>
        <v>0</v>
      </c>
      <c r="K18" s="201"/>
      <c r="L18" s="68">
        <f t="shared" si="3"/>
        <v>0</v>
      </c>
      <c r="M18" s="195"/>
      <c r="N18" s="98">
        <f t="shared" si="4"/>
        <v>0</v>
      </c>
      <c r="O18" s="154"/>
      <c r="P18" s="95"/>
      <c r="Q18" s="95"/>
      <c r="R18" s="95"/>
      <c r="S18" s="95"/>
      <c r="T18" s="95"/>
      <c r="U18" s="99">
        <f t="shared" si="8"/>
        <v>0</v>
      </c>
      <c r="V18" s="97"/>
      <c r="W18" s="101">
        <f t="shared" si="5"/>
        <v>0</v>
      </c>
      <c r="X18" s="102">
        <f t="shared" si="6"/>
        <v>0</v>
      </c>
      <c r="Z18" s="191">
        <f t="shared" si="7"/>
        <v>0</v>
      </c>
    </row>
    <row r="19" spans="1:26" ht="12.75" customHeight="1">
      <c r="A19" s="91"/>
      <c r="B19" s="91"/>
      <c r="C19" s="93"/>
      <c r="D19" s="95"/>
      <c r="E19" s="95"/>
      <c r="F19" s="95"/>
      <c r="G19" s="68">
        <f t="shared" si="0"/>
        <v>0</v>
      </c>
      <c r="H19" s="68">
        <f t="shared" si="1"/>
        <v>0</v>
      </c>
      <c r="I19" s="96"/>
      <c r="J19" s="68">
        <f t="shared" si="2"/>
        <v>0</v>
      </c>
      <c r="K19" s="201"/>
      <c r="L19" s="68">
        <f t="shared" si="3"/>
        <v>0</v>
      </c>
      <c r="M19" s="195"/>
      <c r="N19" s="98">
        <f t="shared" si="4"/>
        <v>0</v>
      </c>
      <c r="O19" s="154"/>
      <c r="P19" s="95"/>
      <c r="Q19" s="95"/>
      <c r="R19" s="95"/>
      <c r="S19" s="95"/>
      <c r="T19" s="95"/>
      <c r="U19" s="99">
        <f t="shared" si="8"/>
        <v>0</v>
      </c>
      <c r="V19" s="97"/>
      <c r="W19" s="101">
        <f t="shared" si="5"/>
        <v>0</v>
      </c>
      <c r="X19" s="102">
        <f t="shared" si="6"/>
        <v>0</v>
      </c>
      <c r="Z19" s="191">
        <f t="shared" si="7"/>
        <v>0</v>
      </c>
    </row>
    <row r="20" spans="1:26" ht="12.75" customHeight="1">
      <c r="A20" s="91"/>
      <c r="B20" s="91"/>
      <c r="C20" s="93"/>
      <c r="D20" s="95"/>
      <c r="E20" s="95"/>
      <c r="F20" s="95"/>
      <c r="G20" s="68">
        <f t="shared" si="0"/>
        <v>0</v>
      </c>
      <c r="H20" s="68">
        <f t="shared" si="1"/>
        <v>0</v>
      </c>
      <c r="I20" s="96"/>
      <c r="J20" s="68">
        <f t="shared" si="2"/>
        <v>0</v>
      </c>
      <c r="K20" s="201"/>
      <c r="L20" s="68">
        <f t="shared" si="3"/>
        <v>0</v>
      </c>
      <c r="M20" s="195"/>
      <c r="N20" s="98">
        <f t="shared" si="4"/>
        <v>0</v>
      </c>
      <c r="O20" s="154"/>
      <c r="P20" s="95"/>
      <c r="Q20" s="95"/>
      <c r="R20" s="95"/>
      <c r="S20" s="95"/>
      <c r="T20" s="95"/>
      <c r="U20" s="99">
        <f t="shared" si="8"/>
        <v>0</v>
      </c>
      <c r="V20" s="97"/>
      <c r="W20" s="101">
        <f t="shared" si="5"/>
        <v>0</v>
      </c>
      <c r="X20" s="102">
        <f t="shared" si="6"/>
        <v>0</v>
      </c>
      <c r="Z20" s="191">
        <f t="shared" si="7"/>
        <v>0</v>
      </c>
    </row>
    <row r="21" spans="1:26" ht="12.75" customHeight="1">
      <c r="A21" s="91"/>
      <c r="B21" s="91"/>
      <c r="C21" s="93"/>
      <c r="D21" s="95"/>
      <c r="E21" s="95"/>
      <c r="F21" s="95"/>
      <c r="G21" s="68">
        <f t="shared" si="0"/>
        <v>0</v>
      </c>
      <c r="H21" s="68">
        <f t="shared" si="1"/>
        <v>0</v>
      </c>
      <c r="I21" s="96"/>
      <c r="J21" s="68">
        <f t="shared" si="2"/>
        <v>0</v>
      </c>
      <c r="K21" s="201"/>
      <c r="L21" s="68">
        <f t="shared" si="3"/>
        <v>0</v>
      </c>
      <c r="M21" s="195"/>
      <c r="N21" s="98">
        <f t="shared" si="4"/>
        <v>0</v>
      </c>
      <c r="O21" s="154"/>
      <c r="P21" s="95"/>
      <c r="Q21" s="95"/>
      <c r="R21" s="95"/>
      <c r="S21" s="95"/>
      <c r="T21" s="95"/>
      <c r="U21" s="99">
        <f t="shared" si="8"/>
        <v>0</v>
      </c>
      <c r="V21" s="97"/>
      <c r="W21" s="101">
        <f t="shared" si="5"/>
        <v>0</v>
      </c>
      <c r="X21" s="102">
        <f t="shared" si="6"/>
        <v>0</v>
      </c>
      <c r="Z21" s="191">
        <f t="shared" si="7"/>
        <v>0</v>
      </c>
    </row>
    <row r="22" spans="1:26" ht="12.75" customHeight="1">
      <c r="A22" s="91"/>
      <c r="B22" s="91"/>
      <c r="C22" s="93"/>
      <c r="D22" s="95"/>
      <c r="E22" s="95"/>
      <c r="F22" s="95"/>
      <c r="G22" s="68">
        <f t="shared" si="0"/>
        <v>0</v>
      </c>
      <c r="H22" s="68">
        <f t="shared" si="1"/>
        <v>0</v>
      </c>
      <c r="I22" s="96"/>
      <c r="J22" s="68">
        <f t="shared" si="2"/>
        <v>0</v>
      </c>
      <c r="K22" s="201"/>
      <c r="L22" s="68">
        <f t="shared" si="3"/>
        <v>0</v>
      </c>
      <c r="M22" s="195"/>
      <c r="N22" s="98">
        <f t="shared" si="4"/>
        <v>0</v>
      </c>
      <c r="O22" s="154"/>
      <c r="P22" s="95"/>
      <c r="Q22" s="95"/>
      <c r="R22" s="95"/>
      <c r="S22" s="95"/>
      <c r="T22" s="95"/>
      <c r="U22" s="99">
        <f t="shared" si="8"/>
        <v>0</v>
      </c>
      <c r="V22" s="97"/>
      <c r="W22" s="101">
        <f t="shared" si="5"/>
        <v>0</v>
      </c>
      <c r="X22" s="102">
        <f t="shared" si="6"/>
        <v>0</v>
      </c>
      <c r="Z22" s="191">
        <f t="shared" si="7"/>
        <v>0</v>
      </c>
    </row>
    <row r="23" spans="1:26" ht="12.75" customHeight="1">
      <c r="A23" s="91"/>
      <c r="B23" s="91"/>
      <c r="C23" s="93"/>
      <c r="D23" s="95"/>
      <c r="E23" s="95"/>
      <c r="F23" s="95"/>
      <c r="G23" s="68">
        <f t="shared" si="0"/>
        <v>0</v>
      </c>
      <c r="H23" s="68">
        <f t="shared" si="1"/>
        <v>0</v>
      </c>
      <c r="I23" s="96"/>
      <c r="J23" s="68">
        <f t="shared" si="2"/>
        <v>0</v>
      </c>
      <c r="K23" s="201"/>
      <c r="L23" s="68">
        <f t="shared" si="3"/>
        <v>0</v>
      </c>
      <c r="M23" s="195"/>
      <c r="N23" s="98">
        <f t="shared" si="4"/>
        <v>0</v>
      </c>
      <c r="O23" s="154"/>
      <c r="P23" s="95"/>
      <c r="Q23" s="95"/>
      <c r="R23" s="95"/>
      <c r="S23" s="95"/>
      <c r="T23" s="95"/>
      <c r="U23" s="100">
        <f t="shared" si="8"/>
        <v>0</v>
      </c>
      <c r="V23" s="97"/>
      <c r="W23" s="101">
        <f t="shared" si="5"/>
        <v>0</v>
      </c>
      <c r="X23" s="102">
        <f t="shared" si="6"/>
        <v>0</v>
      </c>
      <c r="Z23" s="191">
        <f t="shared" si="7"/>
        <v>0</v>
      </c>
    </row>
    <row r="24" spans="1:26" ht="12.75" customHeight="1">
      <c r="A24" s="91"/>
      <c r="B24" s="91"/>
      <c r="C24" s="93"/>
      <c r="D24" s="95"/>
      <c r="E24" s="95"/>
      <c r="F24" s="95"/>
      <c r="G24" s="68">
        <f t="shared" si="0"/>
        <v>0</v>
      </c>
      <c r="H24" s="68">
        <f t="shared" si="1"/>
        <v>0</v>
      </c>
      <c r="I24" s="96"/>
      <c r="J24" s="68">
        <f t="shared" si="2"/>
        <v>0</v>
      </c>
      <c r="K24" s="201"/>
      <c r="L24" s="68">
        <f t="shared" si="3"/>
        <v>0</v>
      </c>
      <c r="M24" s="195"/>
      <c r="N24" s="98">
        <f t="shared" si="4"/>
        <v>0</v>
      </c>
      <c r="O24" s="154"/>
      <c r="P24" s="95"/>
      <c r="Q24" s="95"/>
      <c r="R24" s="95"/>
      <c r="S24" s="95"/>
      <c r="T24" s="95"/>
      <c r="U24" s="100">
        <f t="shared" si="8"/>
        <v>0</v>
      </c>
      <c r="V24" s="97"/>
      <c r="W24" s="101">
        <f t="shared" si="5"/>
        <v>0</v>
      </c>
      <c r="X24" s="102">
        <f t="shared" si="6"/>
        <v>0</v>
      </c>
      <c r="Z24" s="191">
        <f t="shared" si="7"/>
        <v>0</v>
      </c>
    </row>
    <row r="25" spans="1:26" ht="12.75" customHeight="1">
      <c r="A25" s="91"/>
      <c r="B25" s="91"/>
      <c r="C25" s="93"/>
      <c r="D25" s="95"/>
      <c r="E25" s="95"/>
      <c r="F25" s="95"/>
      <c r="G25" s="68">
        <f t="shared" si="0"/>
        <v>0</v>
      </c>
      <c r="H25" s="68">
        <f t="shared" si="1"/>
        <v>0</v>
      </c>
      <c r="I25" s="96"/>
      <c r="J25" s="68">
        <f t="shared" si="2"/>
        <v>0</v>
      </c>
      <c r="K25" s="201"/>
      <c r="L25" s="68">
        <f t="shared" si="3"/>
        <v>0</v>
      </c>
      <c r="M25" s="195"/>
      <c r="N25" s="98">
        <f t="shared" si="4"/>
        <v>0</v>
      </c>
      <c r="O25" s="154"/>
      <c r="P25" s="95"/>
      <c r="Q25" s="95"/>
      <c r="R25" s="95"/>
      <c r="S25" s="95"/>
      <c r="T25" s="95"/>
      <c r="U25" s="100">
        <f t="shared" si="8"/>
        <v>0</v>
      </c>
      <c r="V25" s="97"/>
      <c r="W25" s="101">
        <f t="shared" si="5"/>
        <v>0</v>
      </c>
      <c r="X25" s="102">
        <f t="shared" si="6"/>
        <v>0</v>
      </c>
      <c r="Z25" s="191">
        <f t="shared" si="7"/>
        <v>0</v>
      </c>
    </row>
    <row r="26" spans="1:26" s="51" customFormat="1" ht="12.75" customHeight="1">
      <c r="A26" s="91"/>
      <c r="B26" s="94"/>
      <c r="C26" s="91"/>
      <c r="D26" s="95"/>
      <c r="E26" s="95"/>
      <c r="F26" s="95"/>
      <c r="G26" s="68">
        <f t="shared" si="0"/>
        <v>0</v>
      </c>
      <c r="H26" s="68">
        <f t="shared" si="1"/>
        <v>0</v>
      </c>
      <c r="I26" s="96"/>
      <c r="J26" s="68">
        <f t="shared" si="2"/>
        <v>0</v>
      </c>
      <c r="K26" s="201"/>
      <c r="L26" s="68">
        <f t="shared" si="3"/>
        <v>0</v>
      </c>
      <c r="M26" s="195"/>
      <c r="N26" s="98">
        <f t="shared" si="4"/>
        <v>0</v>
      </c>
      <c r="O26" s="154"/>
      <c r="P26" s="95"/>
      <c r="Q26" s="95"/>
      <c r="R26" s="95"/>
      <c r="S26" s="95"/>
      <c r="T26" s="95"/>
      <c r="U26" s="100">
        <f t="shared" si="8"/>
        <v>0</v>
      </c>
      <c r="V26" s="97"/>
      <c r="W26" s="101">
        <f t="shared" si="5"/>
        <v>0</v>
      </c>
      <c r="X26" s="102">
        <f t="shared" si="6"/>
        <v>0</v>
      </c>
      <c r="Z26" s="191">
        <f t="shared" si="7"/>
        <v>0</v>
      </c>
    </row>
    <row r="27" spans="1:26" s="51" customFormat="1" ht="12.75" customHeight="1" thickBot="1">
      <c r="A27" s="91"/>
      <c r="B27" s="94"/>
      <c r="C27" s="91"/>
      <c r="D27" s="95"/>
      <c r="E27" s="95"/>
      <c r="F27" s="95"/>
      <c r="G27" s="68">
        <f t="shared" si="0"/>
        <v>0</v>
      </c>
      <c r="H27" s="68">
        <f t="shared" si="1"/>
        <v>0</v>
      </c>
      <c r="I27" s="96"/>
      <c r="J27" s="68">
        <f t="shared" si="2"/>
        <v>0</v>
      </c>
      <c r="K27" s="201"/>
      <c r="L27" s="68">
        <f t="shared" si="3"/>
        <v>0</v>
      </c>
      <c r="M27" s="195"/>
      <c r="N27" s="98">
        <f t="shared" si="4"/>
        <v>0</v>
      </c>
      <c r="O27" s="155"/>
      <c r="P27" s="95"/>
      <c r="Q27" s="95"/>
      <c r="R27" s="95"/>
      <c r="S27" s="95"/>
      <c r="T27" s="95"/>
      <c r="U27" s="100">
        <f t="shared" si="8"/>
        <v>0</v>
      </c>
      <c r="V27" s="97"/>
      <c r="W27" s="101">
        <f t="shared" si="5"/>
        <v>0</v>
      </c>
      <c r="X27" s="103">
        <f t="shared" si="6"/>
        <v>0</v>
      </c>
      <c r="Z27" s="191">
        <f t="shared" si="7"/>
        <v>0</v>
      </c>
    </row>
    <row r="28" spans="1:26" ht="15.75" customHeight="1" thickBot="1">
      <c r="A28" s="62"/>
      <c r="B28" s="62"/>
      <c r="C28" s="62"/>
      <c r="D28" s="202"/>
      <c r="E28" s="63">
        <f>SUM(E13:E27)</f>
        <v>0</v>
      </c>
      <c r="F28" s="181"/>
      <c r="G28" s="64">
        <f>SUM(G13:G27)</f>
        <v>0</v>
      </c>
      <c r="H28" s="64">
        <f>SUM(H13:H27)</f>
        <v>0</v>
      </c>
      <c r="I28" s="64">
        <f>SUM(I13:I27)</f>
        <v>0</v>
      </c>
      <c r="J28" s="65">
        <f>SUM(J13:J27)</f>
        <v>0</v>
      </c>
      <c r="K28" s="180"/>
      <c r="L28" s="64">
        <f>SUM(L13:L27)</f>
        <v>0</v>
      </c>
      <c r="M28" s="64">
        <f>SUM(M13:M27)</f>
        <v>0</v>
      </c>
      <c r="N28" s="83">
        <f t="shared" si="4"/>
        <v>0</v>
      </c>
      <c r="O28" s="156"/>
      <c r="P28" s="63">
        <f t="shared" ref="P28:U28" si="9">SUM(P13:P27)</f>
        <v>0</v>
      </c>
      <c r="Q28" s="63">
        <f t="shared" si="9"/>
        <v>0</v>
      </c>
      <c r="R28" s="63">
        <f t="shared" si="9"/>
        <v>0</v>
      </c>
      <c r="S28" s="63">
        <f t="shared" si="9"/>
        <v>0</v>
      </c>
      <c r="T28" s="63">
        <f t="shared" si="9"/>
        <v>0</v>
      </c>
      <c r="U28" s="64">
        <f t="shared" si="9"/>
        <v>0</v>
      </c>
      <c r="V28" s="64"/>
      <c r="W28" s="65">
        <f>SUM(W13:W27)</f>
        <v>0</v>
      </c>
      <c r="X28" s="80">
        <f t="shared" si="6"/>
        <v>0</v>
      </c>
      <c r="Z28" s="80">
        <f t="shared" si="7"/>
        <v>0</v>
      </c>
    </row>
    <row r="29" spans="1:26" ht="12" customHeight="1">
      <c r="N29" s="175" t="s">
        <v>34</v>
      </c>
      <c r="O29" s="72"/>
      <c r="X29" s="175" t="s">
        <v>34</v>
      </c>
      <c r="Z29" s="175" t="s">
        <v>35</v>
      </c>
    </row>
    <row r="30" spans="1:26" ht="21.75" customHeight="1" thickBot="1">
      <c r="A30" s="111" t="s">
        <v>36</v>
      </c>
      <c r="B30" s="87"/>
      <c r="C30" s="87"/>
      <c r="D30" s="87"/>
      <c r="E30" s="87"/>
      <c r="F30" s="87"/>
      <c r="G30" s="87"/>
      <c r="H30" s="87"/>
      <c r="I30" s="87"/>
      <c r="J30" s="87"/>
      <c r="K30" s="87"/>
      <c r="L30" s="87"/>
      <c r="M30" s="87"/>
      <c r="N30" s="89"/>
      <c r="O30" s="89"/>
      <c r="P30" s="87"/>
      <c r="Q30" s="87"/>
      <c r="R30" s="87"/>
      <c r="S30" s="87"/>
      <c r="T30" s="87"/>
      <c r="U30" s="87"/>
      <c r="V30" s="87"/>
      <c r="W30" s="87"/>
      <c r="X30" s="89"/>
      <c r="Z30" s="89"/>
    </row>
    <row r="31" spans="1:26" ht="12.75" customHeight="1">
      <c r="A31" s="110"/>
      <c r="B31" s="92"/>
      <c r="C31" s="92"/>
      <c r="D31" s="126"/>
      <c r="E31" s="126"/>
      <c r="F31" s="126"/>
      <c r="G31" s="127">
        <f t="shared" ref="G31:G41" si="10">E31*$G$10*F31</f>
        <v>0</v>
      </c>
      <c r="H31" s="127">
        <f t="shared" ref="H31:H41" si="11">E31*$H$10*F31</f>
        <v>0</v>
      </c>
      <c r="I31" s="128"/>
      <c r="J31" s="68">
        <f t="shared" ref="J31:J41" si="12">(P31+Q31)*$J$10*K31</f>
        <v>0</v>
      </c>
      <c r="K31" s="201"/>
      <c r="L31" s="68">
        <f t="shared" ref="L31:L41" si="13">(P31+Q31)*$L$10*K31</f>
        <v>0</v>
      </c>
      <c r="M31" s="195"/>
      <c r="N31" s="129">
        <f t="shared" ref="N31:N42" si="14">G31+H31+I31+J31+L31+M31</f>
        <v>0</v>
      </c>
      <c r="O31" s="158"/>
      <c r="P31" s="151"/>
      <c r="Q31" s="126"/>
      <c r="R31" s="126"/>
      <c r="S31" s="126"/>
      <c r="T31" s="126"/>
      <c r="U31" s="130">
        <f>(P31+Q31+R31)*$U$10*T31</f>
        <v>0</v>
      </c>
      <c r="V31" s="131"/>
      <c r="W31" s="132">
        <f t="shared" ref="W31:W41" si="15">(P31+Q31+R31+S31)*$W$10*V31</f>
        <v>0</v>
      </c>
      <c r="X31" s="104">
        <f t="shared" ref="X31:X42" si="16">U31+W31</f>
        <v>0</v>
      </c>
      <c r="Z31" s="192">
        <f t="shared" ref="Z31:Z42" si="17">(N31+X31)*6.5597</f>
        <v>0</v>
      </c>
    </row>
    <row r="32" spans="1:26" ht="12.75" customHeight="1">
      <c r="A32" s="92"/>
      <c r="B32" s="92"/>
      <c r="C32" s="92"/>
      <c r="D32" s="126"/>
      <c r="E32" s="126"/>
      <c r="F32" s="126"/>
      <c r="G32" s="68">
        <f t="shared" si="10"/>
        <v>0</v>
      </c>
      <c r="H32" s="68">
        <f t="shared" si="11"/>
        <v>0</v>
      </c>
      <c r="I32" s="128"/>
      <c r="J32" s="68">
        <f t="shared" si="12"/>
        <v>0</v>
      </c>
      <c r="K32" s="201"/>
      <c r="L32" s="68">
        <f t="shared" si="13"/>
        <v>0</v>
      </c>
      <c r="M32" s="195"/>
      <c r="N32" s="129">
        <f t="shared" si="14"/>
        <v>0</v>
      </c>
      <c r="O32" s="158"/>
      <c r="P32" s="126"/>
      <c r="Q32" s="126"/>
      <c r="R32" s="126"/>
      <c r="S32" s="126"/>
      <c r="T32" s="126"/>
      <c r="U32" s="100">
        <f t="shared" ref="U32:U40" si="18">(P32+Q32)*$U$10*T32</f>
        <v>0</v>
      </c>
      <c r="V32" s="133"/>
      <c r="W32" s="134">
        <f t="shared" si="15"/>
        <v>0</v>
      </c>
      <c r="X32" s="104">
        <f t="shared" si="16"/>
        <v>0</v>
      </c>
      <c r="Z32" s="193">
        <f t="shared" si="17"/>
        <v>0</v>
      </c>
    </row>
    <row r="33" spans="1:26" ht="12.75" customHeight="1">
      <c r="A33" s="92"/>
      <c r="B33" s="92"/>
      <c r="C33" s="92"/>
      <c r="D33" s="126"/>
      <c r="E33" s="126"/>
      <c r="F33" s="126"/>
      <c r="G33" s="68">
        <f t="shared" si="10"/>
        <v>0</v>
      </c>
      <c r="H33" s="68">
        <f t="shared" si="11"/>
        <v>0</v>
      </c>
      <c r="I33" s="128"/>
      <c r="J33" s="68">
        <f t="shared" si="12"/>
        <v>0</v>
      </c>
      <c r="K33" s="201"/>
      <c r="L33" s="68">
        <f t="shared" si="13"/>
        <v>0</v>
      </c>
      <c r="M33" s="195"/>
      <c r="N33" s="129">
        <f t="shared" si="14"/>
        <v>0</v>
      </c>
      <c r="O33" s="158"/>
      <c r="P33" s="126"/>
      <c r="Q33" s="126"/>
      <c r="R33" s="126"/>
      <c r="S33" s="126"/>
      <c r="T33" s="126"/>
      <c r="U33" s="100">
        <f t="shared" si="18"/>
        <v>0</v>
      </c>
      <c r="V33" s="133"/>
      <c r="W33" s="134">
        <f t="shared" si="15"/>
        <v>0</v>
      </c>
      <c r="X33" s="104">
        <f t="shared" si="16"/>
        <v>0</v>
      </c>
      <c r="Z33" s="193">
        <f t="shared" si="17"/>
        <v>0</v>
      </c>
    </row>
    <row r="34" spans="1:26" ht="12.75" customHeight="1">
      <c r="A34" s="92"/>
      <c r="B34" s="92"/>
      <c r="C34" s="92"/>
      <c r="D34" s="126"/>
      <c r="E34" s="126"/>
      <c r="F34" s="126"/>
      <c r="G34" s="68">
        <f t="shared" si="10"/>
        <v>0</v>
      </c>
      <c r="H34" s="68">
        <f t="shared" si="11"/>
        <v>0</v>
      </c>
      <c r="I34" s="128"/>
      <c r="J34" s="68">
        <f t="shared" si="12"/>
        <v>0</v>
      </c>
      <c r="K34" s="201"/>
      <c r="L34" s="68">
        <f t="shared" si="13"/>
        <v>0</v>
      </c>
      <c r="M34" s="195"/>
      <c r="N34" s="129">
        <f t="shared" si="14"/>
        <v>0</v>
      </c>
      <c r="O34" s="158"/>
      <c r="P34" s="126"/>
      <c r="Q34" s="126"/>
      <c r="R34" s="126"/>
      <c r="S34" s="126"/>
      <c r="T34" s="126"/>
      <c r="U34" s="100">
        <f t="shared" si="18"/>
        <v>0</v>
      </c>
      <c r="V34" s="133"/>
      <c r="W34" s="134">
        <f t="shared" si="15"/>
        <v>0</v>
      </c>
      <c r="X34" s="104">
        <f t="shared" si="16"/>
        <v>0</v>
      </c>
      <c r="Z34" s="193">
        <f t="shared" si="17"/>
        <v>0</v>
      </c>
    </row>
    <row r="35" spans="1:26" ht="12.75" customHeight="1">
      <c r="A35" s="92"/>
      <c r="B35" s="92"/>
      <c r="C35" s="92"/>
      <c r="D35" s="126"/>
      <c r="E35" s="126"/>
      <c r="F35" s="126"/>
      <c r="G35" s="68">
        <f t="shared" si="10"/>
        <v>0</v>
      </c>
      <c r="H35" s="68">
        <f t="shared" si="11"/>
        <v>0</v>
      </c>
      <c r="I35" s="128"/>
      <c r="J35" s="68">
        <f t="shared" si="12"/>
        <v>0</v>
      </c>
      <c r="K35" s="201"/>
      <c r="L35" s="68">
        <f t="shared" si="13"/>
        <v>0</v>
      </c>
      <c r="M35" s="195"/>
      <c r="N35" s="129">
        <f t="shared" si="14"/>
        <v>0</v>
      </c>
      <c r="O35" s="158"/>
      <c r="P35" s="126"/>
      <c r="Q35" s="126"/>
      <c r="R35" s="126"/>
      <c r="S35" s="126"/>
      <c r="T35" s="126"/>
      <c r="U35" s="100">
        <f t="shared" si="18"/>
        <v>0</v>
      </c>
      <c r="V35" s="133"/>
      <c r="W35" s="134">
        <f t="shared" si="15"/>
        <v>0</v>
      </c>
      <c r="X35" s="104">
        <f t="shared" si="16"/>
        <v>0</v>
      </c>
      <c r="Z35" s="193">
        <f t="shared" si="17"/>
        <v>0</v>
      </c>
    </row>
    <row r="36" spans="1:26" ht="12.75" customHeight="1">
      <c r="A36" s="92"/>
      <c r="B36" s="92"/>
      <c r="C36" s="92"/>
      <c r="D36" s="126"/>
      <c r="E36" s="126"/>
      <c r="F36" s="126"/>
      <c r="G36" s="68">
        <f t="shared" si="10"/>
        <v>0</v>
      </c>
      <c r="H36" s="68">
        <f t="shared" si="11"/>
        <v>0</v>
      </c>
      <c r="I36" s="128"/>
      <c r="J36" s="68">
        <f t="shared" si="12"/>
        <v>0</v>
      </c>
      <c r="K36" s="201"/>
      <c r="L36" s="68">
        <f t="shared" si="13"/>
        <v>0</v>
      </c>
      <c r="M36" s="195"/>
      <c r="N36" s="129">
        <f t="shared" si="14"/>
        <v>0</v>
      </c>
      <c r="O36" s="158"/>
      <c r="P36" s="126"/>
      <c r="Q36" s="126"/>
      <c r="R36" s="126"/>
      <c r="S36" s="126"/>
      <c r="T36" s="126"/>
      <c r="U36" s="100">
        <f t="shared" si="18"/>
        <v>0</v>
      </c>
      <c r="V36" s="133"/>
      <c r="W36" s="134">
        <f t="shared" si="15"/>
        <v>0</v>
      </c>
      <c r="X36" s="104">
        <f t="shared" si="16"/>
        <v>0</v>
      </c>
      <c r="Z36" s="193">
        <f t="shared" si="17"/>
        <v>0</v>
      </c>
    </row>
    <row r="37" spans="1:26" ht="12.75" customHeight="1">
      <c r="A37" s="92"/>
      <c r="B37" s="92"/>
      <c r="C37" s="92"/>
      <c r="D37" s="126"/>
      <c r="E37" s="126"/>
      <c r="F37" s="126"/>
      <c r="G37" s="68">
        <f t="shared" si="10"/>
        <v>0</v>
      </c>
      <c r="H37" s="68">
        <f t="shared" si="11"/>
        <v>0</v>
      </c>
      <c r="I37" s="128"/>
      <c r="J37" s="68">
        <f t="shared" si="12"/>
        <v>0</v>
      </c>
      <c r="K37" s="201"/>
      <c r="L37" s="68">
        <f t="shared" si="13"/>
        <v>0</v>
      </c>
      <c r="M37" s="195"/>
      <c r="N37" s="129">
        <f t="shared" si="14"/>
        <v>0</v>
      </c>
      <c r="O37" s="158"/>
      <c r="P37" s="126"/>
      <c r="Q37" s="126"/>
      <c r="R37" s="126"/>
      <c r="S37" s="126"/>
      <c r="T37" s="126"/>
      <c r="U37" s="100">
        <f t="shared" si="18"/>
        <v>0</v>
      </c>
      <c r="V37" s="133"/>
      <c r="W37" s="134">
        <f t="shared" si="15"/>
        <v>0</v>
      </c>
      <c r="X37" s="104">
        <f t="shared" si="16"/>
        <v>0</v>
      </c>
      <c r="Z37" s="193">
        <f t="shared" si="17"/>
        <v>0</v>
      </c>
    </row>
    <row r="38" spans="1:26" ht="12.75" customHeight="1">
      <c r="A38" s="92"/>
      <c r="B38" s="92"/>
      <c r="C38" s="92"/>
      <c r="D38" s="126"/>
      <c r="E38" s="126"/>
      <c r="F38" s="126"/>
      <c r="G38" s="68">
        <f t="shared" si="10"/>
        <v>0</v>
      </c>
      <c r="H38" s="68">
        <f t="shared" si="11"/>
        <v>0</v>
      </c>
      <c r="I38" s="128"/>
      <c r="J38" s="68">
        <f t="shared" si="12"/>
        <v>0</v>
      </c>
      <c r="K38" s="201"/>
      <c r="L38" s="68">
        <f t="shared" si="13"/>
        <v>0</v>
      </c>
      <c r="M38" s="195"/>
      <c r="N38" s="129">
        <f t="shared" si="14"/>
        <v>0</v>
      </c>
      <c r="O38" s="158"/>
      <c r="P38" s="126"/>
      <c r="Q38" s="126"/>
      <c r="R38" s="126"/>
      <c r="S38" s="126"/>
      <c r="T38" s="126"/>
      <c r="U38" s="100">
        <f t="shared" si="18"/>
        <v>0</v>
      </c>
      <c r="V38" s="133"/>
      <c r="W38" s="134">
        <f t="shared" si="15"/>
        <v>0</v>
      </c>
      <c r="X38" s="104">
        <f t="shared" si="16"/>
        <v>0</v>
      </c>
      <c r="Z38" s="193">
        <f t="shared" si="17"/>
        <v>0</v>
      </c>
    </row>
    <row r="39" spans="1:26" ht="12.75" customHeight="1">
      <c r="A39" s="92"/>
      <c r="B39" s="92"/>
      <c r="C39" s="92"/>
      <c r="D39" s="126"/>
      <c r="E39" s="126"/>
      <c r="F39" s="126"/>
      <c r="G39" s="68">
        <f t="shared" si="10"/>
        <v>0</v>
      </c>
      <c r="H39" s="68">
        <f t="shared" si="11"/>
        <v>0</v>
      </c>
      <c r="I39" s="128"/>
      <c r="J39" s="68">
        <f t="shared" si="12"/>
        <v>0</v>
      </c>
      <c r="K39" s="201"/>
      <c r="L39" s="68">
        <f t="shared" si="13"/>
        <v>0</v>
      </c>
      <c r="M39" s="195"/>
      <c r="N39" s="129">
        <f t="shared" si="14"/>
        <v>0</v>
      </c>
      <c r="O39" s="158"/>
      <c r="P39" s="126"/>
      <c r="Q39" s="126"/>
      <c r="R39" s="126"/>
      <c r="S39" s="126"/>
      <c r="T39" s="126"/>
      <c r="U39" s="100">
        <f t="shared" si="18"/>
        <v>0</v>
      </c>
      <c r="V39" s="133"/>
      <c r="W39" s="134">
        <f t="shared" si="15"/>
        <v>0</v>
      </c>
      <c r="X39" s="104">
        <f t="shared" si="16"/>
        <v>0</v>
      </c>
      <c r="Z39" s="193">
        <f t="shared" si="17"/>
        <v>0</v>
      </c>
    </row>
    <row r="40" spans="1:26" ht="12.75" customHeight="1">
      <c r="A40" s="92"/>
      <c r="B40" s="92"/>
      <c r="C40" s="92"/>
      <c r="D40" s="126"/>
      <c r="E40" s="126"/>
      <c r="F40" s="126"/>
      <c r="G40" s="68">
        <f t="shared" si="10"/>
        <v>0</v>
      </c>
      <c r="H40" s="68">
        <f t="shared" si="11"/>
        <v>0</v>
      </c>
      <c r="I40" s="128"/>
      <c r="J40" s="68">
        <f t="shared" si="12"/>
        <v>0</v>
      </c>
      <c r="K40" s="201"/>
      <c r="L40" s="68">
        <f t="shared" si="13"/>
        <v>0</v>
      </c>
      <c r="M40" s="195"/>
      <c r="N40" s="129">
        <f t="shared" si="14"/>
        <v>0</v>
      </c>
      <c r="O40" s="158"/>
      <c r="P40" s="126"/>
      <c r="Q40" s="126"/>
      <c r="R40" s="126"/>
      <c r="S40" s="126"/>
      <c r="T40" s="126"/>
      <c r="U40" s="100">
        <f t="shared" si="18"/>
        <v>0</v>
      </c>
      <c r="V40" s="133"/>
      <c r="W40" s="134">
        <f t="shared" si="15"/>
        <v>0</v>
      </c>
      <c r="X40" s="104">
        <f t="shared" si="16"/>
        <v>0</v>
      </c>
      <c r="Z40" s="193">
        <f t="shared" si="17"/>
        <v>0</v>
      </c>
    </row>
    <row r="41" spans="1:26" ht="12.75" customHeight="1" thickBot="1">
      <c r="A41" s="91"/>
      <c r="B41" s="90"/>
      <c r="C41" s="91"/>
      <c r="D41" s="126"/>
      <c r="E41" s="126"/>
      <c r="F41" s="126"/>
      <c r="G41" s="68">
        <f t="shared" si="10"/>
        <v>0</v>
      </c>
      <c r="H41" s="68">
        <f t="shared" si="11"/>
        <v>0</v>
      </c>
      <c r="I41" s="136"/>
      <c r="J41" s="68">
        <f t="shared" si="12"/>
        <v>0</v>
      </c>
      <c r="K41" s="201"/>
      <c r="L41" s="68">
        <f t="shared" si="13"/>
        <v>0</v>
      </c>
      <c r="M41" s="195"/>
      <c r="N41" s="129">
        <f t="shared" si="14"/>
        <v>0</v>
      </c>
      <c r="O41" s="155"/>
      <c r="P41" s="135"/>
      <c r="Q41" s="135"/>
      <c r="R41" s="135"/>
      <c r="S41" s="135"/>
      <c r="T41" s="135"/>
      <c r="U41" s="100">
        <f>(P41+Q41)*100*T41</f>
        <v>0</v>
      </c>
      <c r="V41" s="133"/>
      <c r="W41" s="134">
        <f t="shared" si="15"/>
        <v>0</v>
      </c>
      <c r="X41" s="105">
        <f t="shared" si="16"/>
        <v>0</v>
      </c>
      <c r="Z41" s="193">
        <f t="shared" si="17"/>
        <v>0</v>
      </c>
    </row>
    <row r="42" spans="1:26" ht="15.75" customHeight="1" thickBot="1">
      <c r="A42" s="53"/>
      <c r="B42" s="53"/>
      <c r="C42" s="53"/>
      <c r="D42" s="203"/>
      <c r="E42" s="63">
        <f>SUM(E31:E41)</f>
        <v>0</v>
      </c>
      <c r="F42" s="183"/>
      <c r="G42" s="66">
        <f>SUM(G31:G41)</f>
        <v>0</v>
      </c>
      <c r="H42" s="66">
        <f>SUM(H31:H41)</f>
        <v>0</v>
      </c>
      <c r="I42" s="66">
        <f>SUM(I31:I41)</f>
        <v>0</v>
      </c>
      <c r="J42" s="67">
        <f>SUM(J31:J41)</f>
        <v>0</v>
      </c>
      <c r="K42" s="182"/>
      <c r="L42" s="66">
        <f>SUM(L31:L41)</f>
        <v>0</v>
      </c>
      <c r="M42" s="66">
        <f>SUM(M31:M41)</f>
        <v>0</v>
      </c>
      <c r="N42" s="83">
        <f t="shared" si="14"/>
        <v>0</v>
      </c>
      <c r="O42" s="159"/>
      <c r="P42" s="63">
        <f t="shared" ref="P42:U42" si="19">SUM(P31:P41)</f>
        <v>0</v>
      </c>
      <c r="Q42" s="63">
        <f t="shared" si="19"/>
        <v>0</v>
      </c>
      <c r="R42" s="63">
        <f t="shared" si="19"/>
        <v>0</v>
      </c>
      <c r="S42" s="63">
        <f t="shared" si="19"/>
        <v>0</v>
      </c>
      <c r="T42" s="63">
        <f t="shared" si="19"/>
        <v>0</v>
      </c>
      <c r="U42" s="66">
        <f t="shared" si="19"/>
        <v>0</v>
      </c>
      <c r="V42" s="66"/>
      <c r="W42" s="67">
        <f>SUM(W31:W41)</f>
        <v>0</v>
      </c>
      <c r="X42" s="81">
        <f t="shared" si="16"/>
        <v>0</v>
      </c>
      <c r="Z42" s="81">
        <f t="shared" si="17"/>
        <v>0</v>
      </c>
    </row>
    <row r="43" spans="1:26" ht="6" customHeight="1" thickBot="1">
      <c r="A43" s="53"/>
      <c r="B43" s="53"/>
      <c r="C43" s="53"/>
      <c r="D43" s="55"/>
      <c r="E43" s="54"/>
      <c r="F43" s="55"/>
      <c r="G43" s="56"/>
      <c r="H43" s="56"/>
      <c r="I43" s="57"/>
      <c r="J43" s="56"/>
      <c r="K43" s="56"/>
      <c r="L43" s="56"/>
      <c r="M43" s="56"/>
      <c r="N43" s="61"/>
      <c r="O43" s="157"/>
      <c r="P43" s="55"/>
      <c r="Q43" s="55"/>
      <c r="R43" s="55"/>
      <c r="S43" s="55"/>
      <c r="T43" s="54"/>
      <c r="U43" s="56"/>
      <c r="V43" s="56"/>
      <c r="W43" s="56"/>
      <c r="X43" s="61"/>
      <c r="Z43" s="61"/>
    </row>
    <row r="44" spans="1:26" ht="15.75" customHeight="1" thickTop="1" thickBot="1">
      <c r="A44" s="149" t="s">
        <v>37</v>
      </c>
      <c r="B44" s="58"/>
      <c r="C44" s="58"/>
      <c r="D44" s="59"/>
      <c r="E44" s="59"/>
      <c r="F44" s="59"/>
      <c r="G44" s="60"/>
      <c r="H44" s="59"/>
      <c r="I44" s="59"/>
      <c r="K44" s="116"/>
      <c r="L44" s="116"/>
      <c r="M44" s="116" t="s">
        <v>38</v>
      </c>
      <c r="N44" s="84">
        <f>N28+N42</f>
        <v>0</v>
      </c>
      <c r="O44" s="157"/>
      <c r="P44" s="59"/>
      <c r="Q44" s="59"/>
      <c r="R44" s="59"/>
      <c r="S44" s="59"/>
      <c r="T44" s="59"/>
      <c r="U44" s="59"/>
      <c r="V44" s="59"/>
      <c r="W44" s="116" t="s">
        <v>39</v>
      </c>
      <c r="X44" s="85">
        <f>X28+X42</f>
        <v>0</v>
      </c>
      <c r="Z44" s="85">
        <f>(N44+X44)*6.5597</f>
        <v>0</v>
      </c>
    </row>
    <row r="45" spans="1:26" ht="6" customHeight="1" thickTop="1" thickBot="1">
      <c r="A45" s="113"/>
      <c r="D45" s="52"/>
      <c r="E45" s="52"/>
      <c r="F45" s="52"/>
      <c r="G45" s="52"/>
      <c r="H45" s="52"/>
      <c r="I45" s="52"/>
      <c r="J45" s="52"/>
      <c r="K45" s="52"/>
      <c r="L45" s="52"/>
      <c r="M45" s="52"/>
      <c r="N45" s="52"/>
      <c r="O45" s="52"/>
      <c r="U45" s="52"/>
      <c r="V45" s="52"/>
      <c r="W45" s="52"/>
    </row>
    <row r="46" spans="1:26" ht="16" thickBot="1">
      <c r="A46" s="113" t="s">
        <v>40</v>
      </c>
      <c r="N46" s="175" t="s">
        <v>34</v>
      </c>
      <c r="W46" s="138" t="s">
        <v>41</v>
      </c>
      <c r="X46" s="137">
        <f>N44+X44</f>
        <v>0</v>
      </c>
      <c r="Z46" s="137">
        <f>X46*6.5597</f>
        <v>0</v>
      </c>
    </row>
    <row r="47" spans="1:26">
      <c r="X47" s="175" t="s">
        <v>34</v>
      </c>
      <c r="Z47" s="175" t="s">
        <v>35</v>
      </c>
    </row>
  </sheetData>
  <phoneticPr fontId="15" type="noConversion"/>
  <printOptions horizontalCentered="1"/>
  <pageMargins left="0.15748031496062992" right="0.19685039370078741" top="0.9" bottom="0.19685039370078741" header="0.25" footer="0.15748031496062992"/>
  <pageSetup paperSize="9" scale="80" orientation="landscape"/>
  <headerFooter>
    <oddHeader>&amp;C&amp;"Helvetica,Normal"&amp;18PREVISIONNEL STAGES / COMPÉTITIONS 2002&amp;RFFV - HN_x000D_ML- &amp;D</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47"/>
  <sheetViews>
    <sheetView topLeftCell="E6" workbookViewId="0">
      <selection activeCell="N9" sqref="N9"/>
    </sheetView>
  </sheetViews>
  <sheetFormatPr baseColWidth="10" defaultRowHeight="12" x14ac:dyDescent="0"/>
  <cols>
    <col min="1" max="1" width="11.6640625" customWidth="1"/>
    <col min="2" max="2" width="8.1640625" customWidth="1"/>
    <col min="3" max="3" width="16.1640625" customWidth="1"/>
    <col min="4" max="4" width="3.6640625" customWidth="1"/>
    <col min="5" max="5" width="5.1640625" customWidth="1"/>
    <col min="6" max="6" width="4" customWidth="1"/>
    <col min="7" max="7" width="6.6640625" customWidth="1"/>
    <col min="8" max="8" width="5.6640625" customWidth="1"/>
    <col min="9" max="9" width="5.5" customWidth="1"/>
    <col min="10" max="10" width="6.6640625" customWidth="1"/>
    <col min="11" max="11" width="5.33203125" customWidth="1"/>
    <col min="12" max="12" width="7.1640625" customWidth="1"/>
    <col min="13" max="13" width="6" customWidth="1"/>
    <col min="14" max="14" width="8.33203125" customWidth="1"/>
    <col min="15" max="15" width="1" customWidth="1"/>
    <col min="16" max="16" width="4.5" customWidth="1"/>
    <col min="17" max="17" width="5.33203125" customWidth="1"/>
    <col min="18" max="18" width="4.6640625" customWidth="1"/>
    <col min="19" max="19" width="5.1640625" customWidth="1"/>
    <col min="20" max="20" width="5.33203125" customWidth="1"/>
    <col min="21" max="21" width="6.5" customWidth="1"/>
    <col min="22" max="22" width="7" customWidth="1"/>
    <col min="23" max="23" width="9.1640625" customWidth="1"/>
    <col min="24" max="24" width="8.5" customWidth="1"/>
    <col min="25" max="25" width="1.6640625" customWidth="1"/>
    <col min="26" max="26" width="8.5" customWidth="1"/>
  </cols>
  <sheetData>
    <row r="1" spans="1:26" ht="9" customHeight="1" thickBot="1"/>
    <row r="2" spans="1:26" ht="17" customHeight="1" thickBot="1">
      <c r="A2" s="117" t="s">
        <v>0</v>
      </c>
      <c r="B2" s="186"/>
      <c r="C2" s="187"/>
      <c r="D2" s="113"/>
      <c r="E2" s="113"/>
      <c r="F2" s="113"/>
      <c r="G2" s="113"/>
      <c r="H2" s="113"/>
      <c r="I2" s="117" t="s">
        <v>1</v>
      </c>
      <c r="J2" s="186"/>
      <c r="K2" s="188"/>
      <c r="L2" s="188"/>
      <c r="M2" s="188"/>
      <c r="N2" s="188"/>
      <c r="O2" s="187"/>
      <c r="P2" s="113"/>
      <c r="Q2" s="114" t="s">
        <v>2</v>
      </c>
      <c r="R2" s="114"/>
      <c r="S2" s="114"/>
      <c r="T2" s="114"/>
      <c r="U2" s="114"/>
      <c r="V2" s="32"/>
    </row>
    <row r="3" spans="1:26" ht="6" customHeight="1">
      <c r="A3" s="118"/>
      <c r="B3" s="119"/>
      <c r="C3" s="120"/>
      <c r="D3" s="113"/>
      <c r="E3" s="121"/>
      <c r="F3" s="113"/>
      <c r="G3" s="113"/>
      <c r="H3" s="113"/>
      <c r="I3" s="122"/>
      <c r="J3" s="119"/>
      <c r="K3" s="123"/>
      <c r="L3" s="123"/>
      <c r="M3" s="123"/>
      <c r="N3" s="123"/>
      <c r="O3" s="123"/>
      <c r="P3" s="113"/>
      <c r="Q3" s="114"/>
      <c r="R3" s="114"/>
      <c r="S3" s="114"/>
      <c r="T3" s="114"/>
      <c r="U3" s="124"/>
      <c r="V3" s="32"/>
    </row>
    <row r="4" spans="1:26" ht="15.75" customHeight="1">
      <c r="A4" s="125" t="s">
        <v>3</v>
      </c>
      <c r="B4" s="184"/>
      <c r="C4" s="185"/>
      <c r="D4" s="113"/>
      <c r="E4" s="121"/>
      <c r="F4" s="113"/>
      <c r="G4" s="113"/>
      <c r="H4" s="113"/>
      <c r="I4" s="125" t="s">
        <v>4</v>
      </c>
      <c r="J4" s="184"/>
      <c r="K4" s="189"/>
      <c r="L4" s="189"/>
      <c r="M4" s="189"/>
      <c r="N4" s="189"/>
      <c r="O4" s="185"/>
      <c r="P4" s="113"/>
      <c r="Q4" s="171"/>
      <c r="R4" s="172"/>
      <c r="S4" s="172"/>
      <c r="T4" s="172"/>
      <c r="U4" s="172"/>
      <c r="V4" s="173"/>
      <c r="W4" s="174"/>
    </row>
    <row r="5" spans="1:26" ht="5" customHeight="1">
      <c r="A5" s="125"/>
      <c r="B5" s="119"/>
      <c r="C5" s="120"/>
      <c r="D5" s="113"/>
      <c r="E5" s="121"/>
      <c r="F5" s="113"/>
      <c r="G5" s="113"/>
      <c r="H5" s="113"/>
      <c r="I5" s="125"/>
      <c r="J5" s="160"/>
      <c r="K5" s="161"/>
      <c r="L5" s="161"/>
      <c r="M5" s="161"/>
      <c r="N5" s="161"/>
      <c r="O5" s="161"/>
      <c r="P5" s="113"/>
      <c r="Q5" s="169"/>
      <c r="R5" s="170"/>
      <c r="S5" s="170"/>
      <c r="T5" s="170"/>
      <c r="U5" s="170"/>
      <c r="V5" s="46"/>
    </row>
    <row r="6" spans="1:26" ht="15.75" customHeight="1">
      <c r="A6" s="122" t="s">
        <v>5</v>
      </c>
      <c r="B6" s="162"/>
      <c r="C6" s="163"/>
      <c r="D6" s="164"/>
      <c r="E6" s="165"/>
      <c r="F6" s="164"/>
      <c r="G6" s="165"/>
      <c r="H6" s="166"/>
      <c r="I6" s="167"/>
      <c r="J6" s="167"/>
      <c r="K6" s="167"/>
      <c r="L6" s="167"/>
      <c r="M6" s="167"/>
      <c r="N6" s="167"/>
      <c r="O6" s="167"/>
      <c r="P6" s="167"/>
      <c r="Q6" s="167"/>
      <c r="R6" s="167"/>
      <c r="S6" s="167"/>
      <c r="T6" s="167"/>
      <c r="U6" s="167"/>
      <c r="V6" s="167"/>
      <c r="W6" s="168"/>
    </row>
    <row r="7" spans="1:26" ht="12" customHeight="1">
      <c r="A7" s="69"/>
      <c r="C7" s="71"/>
      <c r="E7" s="72"/>
      <c r="F7" s="72"/>
      <c r="G7" s="72"/>
      <c r="H7" s="72"/>
      <c r="I7" s="72"/>
      <c r="J7" s="69"/>
      <c r="K7" s="70"/>
      <c r="L7" s="70"/>
      <c r="M7" s="70"/>
      <c r="N7" s="73"/>
      <c r="O7" s="73"/>
      <c r="P7" s="73"/>
    </row>
    <row r="8" spans="1:26" ht="15.75" customHeight="1" thickBot="1">
      <c r="A8" s="115" t="s">
        <v>6</v>
      </c>
      <c r="B8" s="77"/>
      <c r="C8" s="78"/>
      <c r="D8" s="77"/>
      <c r="E8" s="106" t="s">
        <v>52</v>
      </c>
      <c r="F8" s="77"/>
      <c r="G8" s="77"/>
      <c r="H8" s="77"/>
      <c r="I8" s="77"/>
      <c r="J8" s="77" t="s">
        <v>7</v>
      </c>
      <c r="K8" s="77"/>
      <c r="L8" s="77"/>
      <c r="M8" s="77"/>
      <c r="O8" s="157"/>
      <c r="P8" s="86"/>
      <c r="Q8" s="86"/>
      <c r="R8" s="108" t="s">
        <v>8</v>
      </c>
      <c r="S8" s="107"/>
      <c r="T8" s="107"/>
      <c r="U8" s="86"/>
      <c r="V8" s="86"/>
      <c r="W8" s="86"/>
    </row>
    <row r="9" spans="1:26" ht="11" customHeight="1">
      <c r="G9" s="112" t="s">
        <v>9</v>
      </c>
      <c r="H9" s="112" t="s">
        <v>9</v>
      </c>
      <c r="I9" s="113"/>
      <c r="J9" s="112" t="s">
        <v>9</v>
      </c>
      <c r="K9" s="176"/>
      <c r="L9" s="112" t="s">
        <v>9</v>
      </c>
      <c r="M9" s="112"/>
      <c r="N9" s="113"/>
      <c r="O9" s="152"/>
      <c r="P9" t="s">
        <v>10</v>
      </c>
      <c r="S9" t="s">
        <v>11</v>
      </c>
      <c r="T9" s="113"/>
      <c r="U9" s="148" t="s">
        <v>9</v>
      </c>
      <c r="V9" s="113"/>
      <c r="W9" s="148" t="s">
        <v>9</v>
      </c>
    </row>
    <row r="10" spans="1:26" ht="11" customHeight="1">
      <c r="G10" s="198">
        <v>0.35</v>
      </c>
      <c r="H10" s="198">
        <v>0.05</v>
      </c>
      <c r="I10" s="113"/>
      <c r="J10" s="198">
        <v>25</v>
      </c>
      <c r="K10" s="176"/>
      <c r="L10" s="198">
        <v>40</v>
      </c>
      <c r="M10" s="112"/>
      <c r="N10" s="113"/>
      <c r="O10" s="152"/>
      <c r="P10" s="177"/>
      <c r="Q10" s="177"/>
      <c r="R10" s="178"/>
      <c r="S10" s="179"/>
      <c r="U10" s="199">
        <v>20</v>
      </c>
      <c r="V10" s="113"/>
      <c r="W10" s="199">
        <v>40</v>
      </c>
    </row>
    <row r="11" spans="1:26" ht="21" customHeight="1" thickBot="1">
      <c r="A11" s="111" t="s">
        <v>12</v>
      </c>
      <c r="B11" s="88"/>
      <c r="C11" s="88"/>
      <c r="D11" s="88"/>
      <c r="E11" s="88"/>
      <c r="F11" s="88"/>
      <c r="G11" s="197">
        <f>G10*6.55957</f>
        <v>2.2958494999999997</v>
      </c>
      <c r="H11" s="197">
        <f>H10*6.55957</f>
        <v>0.32797850000000001</v>
      </c>
      <c r="I11" s="194"/>
      <c r="J11" s="196">
        <f>J10*6.55957</f>
        <v>163.98925</v>
      </c>
      <c r="K11" s="194"/>
      <c r="L11" s="196">
        <f>L10*6.55957</f>
        <v>262.38279999999997</v>
      </c>
      <c r="M11" s="88"/>
      <c r="N11" s="88"/>
      <c r="O11" s="157"/>
      <c r="P11" s="88"/>
      <c r="Q11" s="88"/>
      <c r="R11" s="88"/>
      <c r="S11" s="88"/>
      <c r="T11" s="88"/>
      <c r="U11" s="196">
        <f>U10*6.55957</f>
        <v>131.19139999999999</v>
      </c>
      <c r="V11" s="88"/>
      <c r="W11" s="196">
        <f>W10*6.55957</f>
        <v>262.38279999999997</v>
      </c>
      <c r="X11" s="88"/>
    </row>
    <row r="12" spans="1:26" ht="42" customHeight="1">
      <c r="A12" s="109" t="s">
        <v>50</v>
      </c>
      <c r="B12" s="74" t="s">
        <v>51</v>
      </c>
      <c r="C12" s="74" t="s">
        <v>13</v>
      </c>
      <c r="D12" s="75" t="s">
        <v>14</v>
      </c>
      <c r="E12" s="75" t="s">
        <v>15</v>
      </c>
      <c r="F12" s="75" t="s">
        <v>16</v>
      </c>
      <c r="G12" s="75" t="s">
        <v>17</v>
      </c>
      <c r="H12" s="75" t="s">
        <v>18</v>
      </c>
      <c r="I12" s="75" t="s">
        <v>19</v>
      </c>
      <c r="J12" s="75" t="s">
        <v>20</v>
      </c>
      <c r="K12" s="76" t="s">
        <v>21</v>
      </c>
      <c r="L12" s="76" t="s">
        <v>22</v>
      </c>
      <c r="M12" s="76" t="s">
        <v>23</v>
      </c>
      <c r="N12" s="82" t="s">
        <v>24</v>
      </c>
      <c r="O12" s="153"/>
      <c r="P12" s="150" t="s">
        <v>25</v>
      </c>
      <c r="Q12" s="75" t="s">
        <v>26</v>
      </c>
      <c r="R12" s="75" t="s">
        <v>27</v>
      </c>
      <c r="S12" s="75" t="s">
        <v>28</v>
      </c>
      <c r="T12" s="75" t="s">
        <v>29</v>
      </c>
      <c r="U12" s="75" t="s">
        <v>30</v>
      </c>
      <c r="V12" s="75" t="s">
        <v>31</v>
      </c>
      <c r="W12" s="76" t="s">
        <v>32</v>
      </c>
      <c r="X12" s="79" t="s">
        <v>42</v>
      </c>
      <c r="Z12" s="190" t="s">
        <v>33</v>
      </c>
    </row>
    <row r="13" spans="1:26" ht="12.75" customHeight="1">
      <c r="A13" s="91"/>
      <c r="B13" s="200"/>
      <c r="C13" s="93"/>
      <c r="D13" s="95"/>
      <c r="E13" s="95"/>
      <c r="F13" s="95"/>
      <c r="G13" s="68">
        <f t="shared" ref="G13:G27" si="0">E13*$G$10*F13</f>
        <v>0</v>
      </c>
      <c r="H13" s="68">
        <f t="shared" ref="H13:H27" si="1">E13*$H$10*F13</f>
        <v>0</v>
      </c>
      <c r="I13" s="96"/>
      <c r="J13" s="68">
        <f t="shared" ref="J13:J27" si="2">(P13+Q13)*$J$10*K13</f>
        <v>0</v>
      </c>
      <c r="K13" s="201"/>
      <c r="L13" s="68">
        <f t="shared" ref="L13:L27" si="3">(P13+Q13)*$L$10*K13</f>
        <v>0</v>
      </c>
      <c r="M13" s="195"/>
      <c r="N13" s="98">
        <f t="shared" ref="N13:N28" si="4">G13+H13+I13+J13+L13+M13</f>
        <v>0</v>
      </c>
      <c r="O13" s="154"/>
      <c r="P13" s="95"/>
      <c r="Q13" s="95"/>
      <c r="R13" s="95"/>
      <c r="S13" s="95"/>
      <c r="T13" s="95"/>
      <c r="U13" s="99">
        <f>(P13+Q13+R13)*$U$10*T13</f>
        <v>0</v>
      </c>
      <c r="V13" s="97"/>
      <c r="W13" s="101">
        <f t="shared" ref="W13:W27" si="5">(P13+Q13+R13+S13)*$W$10*V13</f>
        <v>0</v>
      </c>
      <c r="X13" s="102">
        <f t="shared" ref="X13:X28" si="6">U13+W13</f>
        <v>0</v>
      </c>
      <c r="Z13" s="191">
        <f t="shared" ref="Z13:Z28" si="7">(N13+X13)*6.5597</f>
        <v>0</v>
      </c>
    </row>
    <row r="14" spans="1:26" ht="12.75" customHeight="1">
      <c r="A14" s="91"/>
      <c r="B14" s="91"/>
      <c r="C14" s="93"/>
      <c r="D14" s="95"/>
      <c r="E14" s="95"/>
      <c r="F14" s="95"/>
      <c r="G14" s="68">
        <f t="shared" si="0"/>
        <v>0</v>
      </c>
      <c r="H14" s="68">
        <f t="shared" si="1"/>
        <v>0</v>
      </c>
      <c r="I14" s="96"/>
      <c r="J14" s="68">
        <f t="shared" si="2"/>
        <v>0</v>
      </c>
      <c r="K14" s="201"/>
      <c r="L14" s="68">
        <f t="shared" si="3"/>
        <v>0</v>
      </c>
      <c r="M14" s="195"/>
      <c r="N14" s="98">
        <f t="shared" si="4"/>
        <v>0</v>
      </c>
      <c r="O14" s="154"/>
      <c r="P14" s="95"/>
      <c r="Q14" s="95"/>
      <c r="R14" s="95"/>
      <c r="S14" s="95"/>
      <c r="T14" s="95"/>
      <c r="U14" s="99">
        <f t="shared" ref="U14:U27" si="8">(P14+Q14)*$U$10*T14</f>
        <v>0</v>
      </c>
      <c r="V14" s="97"/>
      <c r="W14" s="101">
        <f t="shared" si="5"/>
        <v>0</v>
      </c>
      <c r="X14" s="102">
        <f t="shared" si="6"/>
        <v>0</v>
      </c>
      <c r="Z14" s="191">
        <f t="shared" si="7"/>
        <v>0</v>
      </c>
    </row>
    <row r="15" spans="1:26" ht="12.75" customHeight="1">
      <c r="A15" s="91"/>
      <c r="B15" s="91"/>
      <c r="C15" s="93"/>
      <c r="D15" s="95"/>
      <c r="E15" s="95"/>
      <c r="F15" s="95"/>
      <c r="G15" s="68">
        <f t="shared" si="0"/>
        <v>0</v>
      </c>
      <c r="H15" s="68">
        <f t="shared" si="1"/>
        <v>0</v>
      </c>
      <c r="I15" s="96"/>
      <c r="J15" s="68">
        <f t="shared" si="2"/>
        <v>0</v>
      </c>
      <c r="K15" s="201"/>
      <c r="L15" s="68">
        <f t="shared" si="3"/>
        <v>0</v>
      </c>
      <c r="M15" s="195"/>
      <c r="N15" s="98">
        <f t="shared" si="4"/>
        <v>0</v>
      </c>
      <c r="O15" s="154"/>
      <c r="P15" s="95"/>
      <c r="Q15" s="95"/>
      <c r="R15" s="95"/>
      <c r="S15" s="95"/>
      <c r="T15" s="95"/>
      <c r="U15" s="99">
        <f t="shared" si="8"/>
        <v>0</v>
      </c>
      <c r="V15" s="97"/>
      <c r="W15" s="101">
        <f t="shared" si="5"/>
        <v>0</v>
      </c>
      <c r="X15" s="102">
        <f t="shared" si="6"/>
        <v>0</v>
      </c>
      <c r="Z15" s="191">
        <f t="shared" si="7"/>
        <v>0</v>
      </c>
    </row>
    <row r="16" spans="1:26" ht="12.75" customHeight="1">
      <c r="A16" s="91"/>
      <c r="B16" s="91"/>
      <c r="C16" s="93"/>
      <c r="D16" s="95"/>
      <c r="E16" s="95"/>
      <c r="F16" s="95"/>
      <c r="G16" s="68">
        <f t="shared" si="0"/>
        <v>0</v>
      </c>
      <c r="H16" s="68">
        <f t="shared" si="1"/>
        <v>0</v>
      </c>
      <c r="I16" s="96"/>
      <c r="J16" s="68">
        <f t="shared" si="2"/>
        <v>0</v>
      </c>
      <c r="K16" s="201"/>
      <c r="L16" s="68">
        <f t="shared" si="3"/>
        <v>0</v>
      </c>
      <c r="M16" s="195"/>
      <c r="N16" s="98">
        <f t="shared" si="4"/>
        <v>0</v>
      </c>
      <c r="O16" s="154"/>
      <c r="P16" s="95"/>
      <c r="Q16" s="95"/>
      <c r="R16" s="95"/>
      <c r="S16" s="95"/>
      <c r="T16" s="95"/>
      <c r="U16" s="99">
        <f t="shared" si="8"/>
        <v>0</v>
      </c>
      <c r="V16" s="97"/>
      <c r="W16" s="101">
        <f t="shared" si="5"/>
        <v>0</v>
      </c>
      <c r="X16" s="102">
        <f t="shared" si="6"/>
        <v>0</v>
      </c>
      <c r="Z16" s="191">
        <f t="shared" si="7"/>
        <v>0</v>
      </c>
    </row>
    <row r="17" spans="1:26" ht="12.75" customHeight="1">
      <c r="A17" s="91"/>
      <c r="B17" s="91"/>
      <c r="C17" s="93"/>
      <c r="D17" s="95"/>
      <c r="E17" s="95"/>
      <c r="F17" s="95"/>
      <c r="G17" s="68">
        <f t="shared" si="0"/>
        <v>0</v>
      </c>
      <c r="H17" s="68">
        <f t="shared" si="1"/>
        <v>0</v>
      </c>
      <c r="I17" s="96"/>
      <c r="J17" s="68">
        <f t="shared" si="2"/>
        <v>0</v>
      </c>
      <c r="K17" s="201"/>
      <c r="L17" s="68">
        <f t="shared" si="3"/>
        <v>0</v>
      </c>
      <c r="M17" s="195"/>
      <c r="N17" s="98">
        <f t="shared" si="4"/>
        <v>0</v>
      </c>
      <c r="O17" s="154"/>
      <c r="P17" s="95"/>
      <c r="Q17" s="95"/>
      <c r="R17" s="95"/>
      <c r="S17" s="95"/>
      <c r="T17" s="95"/>
      <c r="U17" s="99">
        <f t="shared" si="8"/>
        <v>0</v>
      </c>
      <c r="V17" s="97"/>
      <c r="W17" s="101">
        <f t="shared" si="5"/>
        <v>0</v>
      </c>
      <c r="X17" s="102">
        <f t="shared" si="6"/>
        <v>0</v>
      </c>
      <c r="Z17" s="191">
        <f t="shared" si="7"/>
        <v>0</v>
      </c>
    </row>
    <row r="18" spans="1:26" ht="12.75" customHeight="1">
      <c r="A18" s="91"/>
      <c r="B18" s="91"/>
      <c r="C18" s="93"/>
      <c r="D18" s="95"/>
      <c r="E18" s="95"/>
      <c r="F18" s="95"/>
      <c r="G18" s="68">
        <f t="shared" si="0"/>
        <v>0</v>
      </c>
      <c r="H18" s="68">
        <f t="shared" si="1"/>
        <v>0</v>
      </c>
      <c r="I18" s="96"/>
      <c r="J18" s="68">
        <f t="shared" si="2"/>
        <v>0</v>
      </c>
      <c r="K18" s="201"/>
      <c r="L18" s="68">
        <f t="shared" si="3"/>
        <v>0</v>
      </c>
      <c r="M18" s="195"/>
      <c r="N18" s="98">
        <f t="shared" si="4"/>
        <v>0</v>
      </c>
      <c r="O18" s="154"/>
      <c r="P18" s="95"/>
      <c r="Q18" s="95"/>
      <c r="R18" s="95"/>
      <c r="S18" s="95"/>
      <c r="T18" s="95"/>
      <c r="U18" s="99">
        <f t="shared" si="8"/>
        <v>0</v>
      </c>
      <c r="V18" s="97"/>
      <c r="W18" s="101">
        <f t="shared" si="5"/>
        <v>0</v>
      </c>
      <c r="X18" s="102">
        <f t="shared" si="6"/>
        <v>0</v>
      </c>
      <c r="Z18" s="191">
        <f t="shared" si="7"/>
        <v>0</v>
      </c>
    </row>
    <row r="19" spans="1:26" ht="12.75" customHeight="1">
      <c r="A19" s="91"/>
      <c r="B19" s="91"/>
      <c r="C19" s="93"/>
      <c r="D19" s="95"/>
      <c r="E19" s="95"/>
      <c r="F19" s="95"/>
      <c r="G19" s="68">
        <f t="shared" si="0"/>
        <v>0</v>
      </c>
      <c r="H19" s="68">
        <f t="shared" si="1"/>
        <v>0</v>
      </c>
      <c r="I19" s="96"/>
      <c r="J19" s="68">
        <f t="shared" si="2"/>
        <v>0</v>
      </c>
      <c r="K19" s="201"/>
      <c r="L19" s="68">
        <f t="shared" si="3"/>
        <v>0</v>
      </c>
      <c r="M19" s="195"/>
      <c r="N19" s="98">
        <f t="shared" si="4"/>
        <v>0</v>
      </c>
      <c r="O19" s="154"/>
      <c r="P19" s="95"/>
      <c r="Q19" s="95"/>
      <c r="R19" s="95"/>
      <c r="S19" s="95"/>
      <c r="T19" s="95"/>
      <c r="U19" s="99">
        <f t="shared" si="8"/>
        <v>0</v>
      </c>
      <c r="V19" s="97"/>
      <c r="W19" s="101">
        <f t="shared" si="5"/>
        <v>0</v>
      </c>
      <c r="X19" s="102">
        <f t="shared" si="6"/>
        <v>0</v>
      </c>
      <c r="Z19" s="191">
        <f t="shared" si="7"/>
        <v>0</v>
      </c>
    </row>
    <row r="20" spans="1:26" ht="12.75" customHeight="1">
      <c r="A20" s="91"/>
      <c r="B20" s="91"/>
      <c r="C20" s="93"/>
      <c r="D20" s="95"/>
      <c r="E20" s="95"/>
      <c r="F20" s="95"/>
      <c r="G20" s="68">
        <f t="shared" si="0"/>
        <v>0</v>
      </c>
      <c r="H20" s="68">
        <f t="shared" si="1"/>
        <v>0</v>
      </c>
      <c r="I20" s="96"/>
      <c r="J20" s="68">
        <f t="shared" si="2"/>
        <v>0</v>
      </c>
      <c r="K20" s="201"/>
      <c r="L20" s="68">
        <f t="shared" si="3"/>
        <v>0</v>
      </c>
      <c r="M20" s="195"/>
      <c r="N20" s="98">
        <f t="shared" si="4"/>
        <v>0</v>
      </c>
      <c r="O20" s="154"/>
      <c r="P20" s="95"/>
      <c r="Q20" s="95"/>
      <c r="R20" s="95"/>
      <c r="S20" s="95"/>
      <c r="T20" s="95"/>
      <c r="U20" s="99">
        <f t="shared" si="8"/>
        <v>0</v>
      </c>
      <c r="V20" s="97"/>
      <c r="W20" s="101">
        <f t="shared" si="5"/>
        <v>0</v>
      </c>
      <c r="X20" s="102">
        <f t="shared" si="6"/>
        <v>0</v>
      </c>
      <c r="Z20" s="191">
        <f t="shared" si="7"/>
        <v>0</v>
      </c>
    </row>
    <row r="21" spans="1:26" ht="12.75" customHeight="1">
      <c r="A21" s="91"/>
      <c r="B21" s="91"/>
      <c r="C21" s="93"/>
      <c r="D21" s="95"/>
      <c r="E21" s="95"/>
      <c r="F21" s="95"/>
      <c r="G21" s="68">
        <f t="shared" si="0"/>
        <v>0</v>
      </c>
      <c r="H21" s="68">
        <f t="shared" si="1"/>
        <v>0</v>
      </c>
      <c r="I21" s="96"/>
      <c r="J21" s="68">
        <f t="shared" si="2"/>
        <v>0</v>
      </c>
      <c r="K21" s="201"/>
      <c r="L21" s="68">
        <f t="shared" si="3"/>
        <v>0</v>
      </c>
      <c r="M21" s="195"/>
      <c r="N21" s="98">
        <f t="shared" si="4"/>
        <v>0</v>
      </c>
      <c r="O21" s="154"/>
      <c r="P21" s="95"/>
      <c r="Q21" s="95"/>
      <c r="R21" s="95"/>
      <c r="S21" s="95"/>
      <c r="T21" s="95"/>
      <c r="U21" s="99">
        <f t="shared" si="8"/>
        <v>0</v>
      </c>
      <c r="V21" s="97"/>
      <c r="W21" s="101">
        <f t="shared" si="5"/>
        <v>0</v>
      </c>
      <c r="X21" s="102">
        <f t="shared" si="6"/>
        <v>0</v>
      </c>
      <c r="Z21" s="191">
        <f t="shared" si="7"/>
        <v>0</v>
      </c>
    </row>
    <row r="22" spans="1:26" ht="12.75" customHeight="1">
      <c r="A22" s="91"/>
      <c r="B22" s="91"/>
      <c r="C22" s="93"/>
      <c r="D22" s="95"/>
      <c r="E22" s="95"/>
      <c r="F22" s="95"/>
      <c r="G22" s="68">
        <f t="shared" si="0"/>
        <v>0</v>
      </c>
      <c r="H22" s="68">
        <f t="shared" si="1"/>
        <v>0</v>
      </c>
      <c r="I22" s="96"/>
      <c r="J22" s="68">
        <f t="shared" si="2"/>
        <v>0</v>
      </c>
      <c r="K22" s="201"/>
      <c r="L22" s="68">
        <f t="shared" si="3"/>
        <v>0</v>
      </c>
      <c r="M22" s="195"/>
      <c r="N22" s="98">
        <f t="shared" si="4"/>
        <v>0</v>
      </c>
      <c r="O22" s="154"/>
      <c r="P22" s="95"/>
      <c r="Q22" s="95"/>
      <c r="R22" s="95"/>
      <c r="S22" s="95"/>
      <c r="T22" s="95"/>
      <c r="U22" s="99">
        <f t="shared" si="8"/>
        <v>0</v>
      </c>
      <c r="V22" s="97"/>
      <c r="W22" s="101">
        <f t="shared" si="5"/>
        <v>0</v>
      </c>
      <c r="X22" s="102">
        <f t="shared" si="6"/>
        <v>0</v>
      </c>
      <c r="Z22" s="191">
        <f t="shared" si="7"/>
        <v>0</v>
      </c>
    </row>
    <row r="23" spans="1:26" ht="12.75" customHeight="1">
      <c r="A23" s="91"/>
      <c r="B23" s="91"/>
      <c r="C23" s="93"/>
      <c r="D23" s="95"/>
      <c r="E23" s="95"/>
      <c r="F23" s="95"/>
      <c r="G23" s="68">
        <f t="shared" si="0"/>
        <v>0</v>
      </c>
      <c r="H23" s="68">
        <f t="shared" si="1"/>
        <v>0</v>
      </c>
      <c r="I23" s="96"/>
      <c r="J23" s="68">
        <f t="shared" si="2"/>
        <v>0</v>
      </c>
      <c r="K23" s="201"/>
      <c r="L23" s="68">
        <f t="shared" si="3"/>
        <v>0</v>
      </c>
      <c r="M23" s="195"/>
      <c r="N23" s="98">
        <f t="shared" si="4"/>
        <v>0</v>
      </c>
      <c r="O23" s="154"/>
      <c r="P23" s="95"/>
      <c r="Q23" s="95"/>
      <c r="R23" s="95"/>
      <c r="S23" s="95"/>
      <c r="T23" s="95"/>
      <c r="U23" s="100">
        <f t="shared" si="8"/>
        <v>0</v>
      </c>
      <c r="V23" s="97"/>
      <c r="W23" s="101">
        <f t="shared" si="5"/>
        <v>0</v>
      </c>
      <c r="X23" s="102">
        <f t="shared" si="6"/>
        <v>0</v>
      </c>
      <c r="Z23" s="191">
        <f t="shared" si="7"/>
        <v>0</v>
      </c>
    </row>
    <row r="24" spans="1:26" ht="12.75" customHeight="1">
      <c r="A24" s="91"/>
      <c r="B24" s="91"/>
      <c r="C24" s="93"/>
      <c r="D24" s="95"/>
      <c r="E24" s="95"/>
      <c r="F24" s="95"/>
      <c r="G24" s="68">
        <f t="shared" si="0"/>
        <v>0</v>
      </c>
      <c r="H24" s="68">
        <f t="shared" si="1"/>
        <v>0</v>
      </c>
      <c r="I24" s="96"/>
      <c r="J24" s="68">
        <f t="shared" si="2"/>
        <v>0</v>
      </c>
      <c r="K24" s="201"/>
      <c r="L24" s="68">
        <f t="shared" si="3"/>
        <v>0</v>
      </c>
      <c r="M24" s="195"/>
      <c r="N24" s="98">
        <f t="shared" si="4"/>
        <v>0</v>
      </c>
      <c r="O24" s="154"/>
      <c r="P24" s="95"/>
      <c r="Q24" s="95"/>
      <c r="R24" s="95"/>
      <c r="S24" s="95"/>
      <c r="T24" s="95"/>
      <c r="U24" s="100">
        <f t="shared" si="8"/>
        <v>0</v>
      </c>
      <c r="V24" s="97"/>
      <c r="W24" s="101">
        <f t="shared" si="5"/>
        <v>0</v>
      </c>
      <c r="X24" s="102">
        <f t="shared" si="6"/>
        <v>0</v>
      </c>
      <c r="Z24" s="191">
        <f t="shared" si="7"/>
        <v>0</v>
      </c>
    </row>
    <row r="25" spans="1:26" ht="12.75" customHeight="1">
      <c r="A25" s="91"/>
      <c r="B25" s="91"/>
      <c r="C25" s="93"/>
      <c r="D25" s="95"/>
      <c r="E25" s="95"/>
      <c r="F25" s="95"/>
      <c r="G25" s="68">
        <f t="shared" si="0"/>
        <v>0</v>
      </c>
      <c r="H25" s="68">
        <f t="shared" si="1"/>
        <v>0</v>
      </c>
      <c r="I25" s="96"/>
      <c r="J25" s="68">
        <f t="shared" si="2"/>
        <v>0</v>
      </c>
      <c r="K25" s="201"/>
      <c r="L25" s="68">
        <f t="shared" si="3"/>
        <v>0</v>
      </c>
      <c r="M25" s="195"/>
      <c r="N25" s="98">
        <f t="shared" si="4"/>
        <v>0</v>
      </c>
      <c r="O25" s="154"/>
      <c r="P25" s="95"/>
      <c r="Q25" s="95"/>
      <c r="R25" s="95"/>
      <c r="S25" s="95"/>
      <c r="T25" s="95"/>
      <c r="U25" s="100">
        <f t="shared" si="8"/>
        <v>0</v>
      </c>
      <c r="V25" s="97"/>
      <c r="W25" s="101">
        <f t="shared" si="5"/>
        <v>0</v>
      </c>
      <c r="X25" s="102">
        <f t="shared" si="6"/>
        <v>0</v>
      </c>
      <c r="Z25" s="191">
        <f t="shared" si="7"/>
        <v>0</v>
      </c>
    </row>
    <row r="26" spans="1:26" s="51" customFormat="1" ht="12.75" customHeight="1">
      <c r="A26" s="91"/>
      <c r="B26" s="94"/>
      <c r="C26" s="91"/>
      <c r="D26" s="95"/>
      <c r="E26" s="95"/>
      <c r="F26" s="95"/>
      <c r="G26" s="68">
        <f t="shared" si="0"/>
        <v>0</v>
      </c>
      <c r="H26" s="68">
        <f t="shared" si="1"/>
        <v>0</v>
      </c>
      <c r="I26" s="96"/>
      <c r="J26" s="68">
        <f t="shared" si="2"/>
        <v>0</v>
      </c>
      <c r="K26" s="201"/>
      <c r="L26" s="68">
        <f t="shared" si="3"/>
        <v>0</v>
      </c>
      <c r="M26" s="195"/>
      <c r="N26" s="98">
        <f t="shared" si="4"/>
        <v>0</v>
      </c>
      <c r="O26" s="154"/>
      <c r="P26" s="95"/>
      <c r="Q26" s="95"/>
      <c r="R26" s="95"/>
      <c r="S26" s="95"/>
      <c r="T26" s="95"/>
      <c r="U26" s="100">
        <f t="shared" si="8"/>
        <v>0</v>
      </c>
      <c r="V26" s="97"/>
      <c r="W26" s="101">
        <f t="shared" si="5"/>
        <v>0</v>
      </c>
      <c r="X26" s="102">
        <f t="shared" si="6"/>
        <v>0</v>
      </c>
      <c r="Z26" s="191">
        <f t="shared" si="7"/>
        <v>0</v>
      </c>
    </row>
    <row r="27" spans="1:26" s="51" customFormat="1" ht="12.75" customHeight="1" thickBot="1">
      <c r="A27" s="91"/>
      <c r="B27" s="94"/>
      <c r="C27" s="91"/>
      <c r="D27" s="95"/>
      <c r="E27" s="95"/>
      <c r="F27" s="95"/>
      <c r="G27" s="68">
        <f t="shared" si="0"/>
        <v>0</v>
      </c>
      <c r="H27" s="68">
        <f t="shared" si="1"/>
        <v>0</v>
      </c>
      <c r="I27" s="96"/>
      <c r="J27" s="68">
        <f t="shared" si="2"/>
        <v>0</v>
      </c>
      <c r="K27" s="201"/>
      <c r="L27" s="68">
        <f t="shared" si="3"/>
        <v>0</v>
      </c>
      <c r="M27" s="195"/>
      <c r="N27" s="98">
        <f t="shared" si="4"/>
        <v>0</v>
      </c>
      <c r="O27" s="155"/>
      <c r="P27" s="95"/>
      <c r="Q27" s="95"/>
      <c r="R27" s="95"/>
      <c r="S27" s="95"/>
      <c r="T27" s="95"/>
      <c r="U27" s="100">
        <f t="shared" si="8"/>
        <v>0</v>
      </c>
      <c r="V27" s="97"/>
      <c r="W27" s="101">
        <f t="shared" si="5"/>
        <v>0</v>
      </c>
      <c r="X27" s="103">
        <f t="shared" si="6"/>
        <v>0</v>
      </c>
      <c r="Z27" s="191">
        <f t="shared" si="7"/>
        <v>0</v>
      </c>
    </row>
    <row r="28" spans="1:26" ht="15.75" customHeight="1" thickBot="1">
      <c r="A28" s="62"/>
      <c r="B28" s="62"/>
      <c r="C28" s="62"/>
      <c r="D28" s="202"/>
      <c r="E28" s="63">
        <f>SUM(E13:E27)</f>
        <v>0</v>
      </c>
      <c r="F28" s="181"/>
      <c r="G28" s="64">
        <f>SUM(G13:G27)</f>
        <v>0</v>
      </c>
      <c r="H28" s="64">
        <f>SUM(H13:H27)</f>
        <v>0</v>
      </c>
      <c r="I28" s="64">
        <f>SUM(I13:I27)</f>
        <v>0</v>
      </c>
      <c r="J28" s="65">
        <f>SUM(J13:J27)</f>
        <v>0</v>
      </c>
      <c r="K28" s="180"/>
      <c r="L28" s="64">
        <f>SUM(L13:L27)</f>
        <v>0</v>
      </c>
      <c r="M28" s="64">
        <f>SUM(M13:M27)</f>
        <v>0</v>
      </c>
      <c r="N28" s="83">
        <f t="shared" si="4"/>
        <v>0</v>
      </c>
      <c r="O28" s="156"/>
      <c r="P28" s="63">
        <f t="shared" ref="P28:U28" si="9">SUM(P13:P27)</f>
        <v>0</v>
      </c>
      <c r="Q28" s="63">
        <f t="shared" si="9"/>
        <v>0</v>
      </c>
      <c r="R28" s="63">
        <f t="shared" si="9"/>
        <v>0</v>
      </c>
      <c r="S28" s="63">
        <f t="shared" si="9"/>
        <v>0</v>
      </c>
      <c r="T28" s="63">
        <f t="shared" si="9"/>
        <v>0</v>
      </c>
      <c r="U28" s="64">
        <f t="shared" si="9"/>
        <v>0</v>
      </c>
      <c r="V28" s="64"/>
      <c r="W28" s="65">
        <f>SUM(W13:W27)</f>
        <v>0</v>
      </c>
      <c r="X28" s="80">
        <f t="shared" si="6"/>
        <v>0</v>
      </c>
      <c r="Z28" s="80">
        <f t="shared" si="7"/>
        <v>0</v>
      </c>
    </row>
    <row r="29" spans="1:26" ht="12" customHeight="1">
      <c r="N29" s="175" t="s">
        <v>34</v>
      </c>
      <c r="O29" s="72"/>
      <c r="X29" s="175" t="s">
        <v>34</v>
      </c>
      <c r="Z29" s="175" t="s">
        <v>35</v>
      </c>
    </row>
    <row r="30" spans="1:26" ht="21.75" customHeight="1" thickBot="1">
      <c r="A30" s="111" t="s">
        <v>36</v>
      </c>
      <c r="B30" s="87"/>
      <c r="C30" s="87"/>
      <c r="D30" s="87"/>
      <c r="E30" s="87"/>
      <c r="F30" s="87"/>
      <c r="G30" s="87"/>
      <c r="H30" s="87"/>
      <c r="I30" s="87"/>
      <c r="J30" s="87"/>
      <c r="K30" s="87"/>
      <c r="L30" s="87"/>
      <c r="M30" s="87"/>
      <c r="N30" s="89"/>
      <c r="O30" s="89"/>
      <c r="P30" s="87"/>
      <c r="Q30" s="87"/>
      <c r="R30" s="87"/>
      <c r="S30" s="87"/>
      <c r="T30" s="87"/>
      <c r="U30" s="87"/>
      <c r="V30" s="87"/>
      <c r="W30" s="87"/>
      <c r="X30" s="89"/>
      <c r="Z30" s="89"/>
    </row>
    <row r="31" spans="1:26" ht="12.75" customHeight="1">
      <c r="A31" s="110"/>
      <c r="B31" s="92"/>
      <c r="C31" s="92"/>
      <c r="D31" s="126"/>
      <c r="E31" s="126"/>
      <c r="F31" s="126"/>
      <c r="G31" s="127">
        <f t="shared" ref="G31:G41" si="10">E31*$G$10*F31</f>
        <v>0</v>
      </c>
      <c r="H31" s="127">
        <f t="shared" ref="H31:H41" si="11">E31*$H$10*F31</f>
        <v>0</v>
      </c>
      <c r="I31" s="128"/>
      <c r="J31" s="68">
        <f t="shared" ref="J31:J41" si="12">(P31+Q31)*$J$10*K31</f>
        <v>0</v>
      </c>
      <c r="K31" s="201"/>
      <c r="L31" s="68">
        <f t="shared" ref="L31:L41" si="13">(P31+Q31)*$L$10*K31</f>
        <v>0</v>
      </c>
      <c r="M31" s="195"/>
      <c r="N31" s="129">
        <f t="shared" ref="N31:N42" si="14">G31+H31+I31+J31+L31+M31</f>
        <v>0</v>
      </c>
      <c r="O31" s="158"/>
      <c r="P31" s="151"/>
      <c r="Q31" s="126"/>
      <c r="R31" s="126"/>
      <c r="S31" s="126"/>
      <c r="T31" s="126"/>
      <c r="U31" s="130">
        <f>(P31+Q31+R31)*$U$10*T31</f>
        <v>0</v>
      </c>
      <c r="V31" s="131"/>
      <c r="W31" s="132">
        <f t="shared" ref="W31:W41" si="15">(P31+Q31+R31+S31)*$W$10*V31</f>
        <v>0</v>
      </c>
      <c r="X31" s="104">
        <f t="shared" ref="X31:X42" si="16">U31+W31</f>
        <v>0</v>
      </c>
      <c r="Z31" s="192">
        <f t="shared" ref="Z31:Z42" si="17">(N31+X31)*6.5597</f>
        <v>0</v>
      </c>
    </row>
    <row r="32" spans="1:26" ht="12.75" customHeight="1">
      <c r="A32" s="92"/>
      <c r="B32" s="92"/>
      <c r="C32" s="92"/>
      <c r="D32" s="126"/>
      <c r="E32" s="126"/>
      <c r="F32" s="126"/>
      <c r="G32" s="68">
        <f t="shared" si="10"/>
        <v>0</v>
      </c>
      <c r="H32" s="68">
        <f t="shared" si="11"/>
        <v>0</v>
      </c>
      <c r="I32" s="128"/>
      <c r="J32" s="68">
        <f t="shared" si="12"/>
        <v>0</v>
      </c>
      <c r="K32" s="201"/>
      <c r="L32" s="68">
        <f t="shared" si="13"/>
        <v>0</v>
      </c>
      <c r="M32" s="195"/>
      <c r="N32" s="129">
        <f t="shared" si="14"/>
        <v>0</v>
      </c>
      <c r="O32" s="158"/>
      <c r="P32" s="126"/>
      <c r="Q32" s="126"/>
      <c r="R32" s="126"/>
      <c r="S32" s="126"/>
      <c r="T32" s="126"/>
      <c r="U32" s="100">
        <f t="shared" ref="U32:U40" si="18">(P32+Q32)*$U$10*T32</f>
        <v>0</v>
      </c>
      <c r="V32" s="133"/>
      <c r="W32" s="134">
        <f t="shared" si="15"/>
        <v>0</v>
      </c>
      <c r="X32" s="104">
        <f t="shared" si="16"/>
        <v>0</v>
      </c>
      <c r="Z32" s="193">
        <f t="shared" si="17"/>
        <v>0</v>
      </c>
    </row>
    <row r="33" spans="1:26" ht="12.75" customHeight="1">
      <c r="A33" s="92"/>
      <c r="B33" s="92"/>
      <c r="C33" s="92"/>
      <c r="D33" s="126"/>
      <c r="E33" s="126"/>
      <c r="F33" s="126"/>
      <c r="G33" s="68">
        <f t="shared" si="10"/>
        <v>0</v>
      </c>
      <c r="H33" s="68">
        <f t="shared" si="11"/>
        <v>0</v>
      </c>
      <c r="I33" s="128"/>
      <c r="J33" s="68">
        <f t="shared" si="12"/>
        <v>0</v>
      </c>
      <c r="K33" s="201"/>
      <c r="L33" s="68">
        <f t="shared" si="13"/>
        <v>0</v>
      </c>
      <c r="M33" s="195"/>
      <c r="N33" s="129">
        <f t="shared" si="14"/>
        <v>0</v>
      </c>
      <c r="O33" s="158"/>
      <c r="P33" s="126"/>
      <c r="Q33" s="126"/>
      <c r="R33" s="126"/>
      <c r="S33" s="126"/>
      <c r="T33" s="126"/>
      <c r="U33" s="100">
        <f t="shared" si="18"/>
        <v>0</v>
      </c>
      <c r="V33" s="133"/>
      <c r="W33" s="134">
        <f t="shared" si="15"/>
        <v>0</v>
      </c>
      <c r="X33" s="104">
        <f t="shared" si="16"/>
        <v>0</v>
      </c>
      <c r="Z33" s="193">
        <f t="shared" si="17"/>
        <v>0</v>
      </c>
    </row>
    <row r="34" spans="1:26" ht="12.75" customHeight="1">
      <c r="A34" s="92"/>
      <c r="B34" s="92"/>
      <c r="C34" s="92"/>
      <c r="D34" s="126"/>
      <c r="E34" s="126"/>
      <c r="F34" s="126"/>
      <c r="G34" s="68">
        <f t="shared" si="10"/>
        <v>0</v>
      </c>
      <c r="H34" s="68">
        <f t="shared" si="11"/>
        <v>0</v>
      </c>
      <c r="I34" s="128"/>
      <c r="J34" s="68">
        <f t="shared" si="12"/>
        <v>0</v>
      </c>
      <c r="K34" s="201"/>
      <c r="L34" s="68">
        <f t="shared" si="13"/>
        <v>0</v>
      </c>
      <c r="M34" s="195"/>
      <c r="N34" s="129">
        <f t="shared" si="14"/>
        <v>0</v>
      </c>
      <c r="O34" s="158"/>
      <c r="P34" s="126"/>
      <c r="Q34" s="126"/>
      <c r="R34" s="126"/>
      <c r="S34" s="126"/>
      <c r="T34" s="126"/>
      <c r="U34" s="100">
        <f t="shared" si="18"/>
        <v>0</v>
      </c>
      <c r="V34" s="133"/>
      <c r="W34" s="134">
        <f t="shared" si="15"/>
        <v>0</v>
      </c>
      <c r="X34" s="104">
        <f t="shared" si="16"/>
        <v>0</v>
      </c>
      <c r="Z34" s="193">
        <f t="shared" si="17"/>
        <v>0</v>
      </c>
    </row>
    <row r="35" spans="1:26" ht="12.75" customHeight="1">
      <c r="A35" s="92"/>
      <c r="B35" s="92"/>
      <c r="C35" s="92"/>
      <c r="D35" s="126"/>
      <c r="E35" s="126"/>
      <c r="F35" s="126"/>
      <c r="G35" s="68">
        <f t="shared" si="10"/>
        <v>0</v>
      </c>
      <c r="H35" s="68">
        <f t="shared" si="11"/>
        <v>0</v>
      </c>
      <c r="I35" s="128"/>
      <c r="J35" s="68">
        <f t="shared" si="12"/>
        <v>0</v>
      </c>
      <c r="K35" s="201"/>
      <c r="L35" s="68">
        <f t="shared" si="13"/>
        <v>0</v>
      </c>
      <c r="M35" s="195"/>
      <c r="N35" s="129">
        <f t="shared" si="14"/>
        <v>0</v>
      </c>
      <c r="O35" s="158"/>
      <c r="P35" s="126"/>
      <c r="Q35" s="126"/>
      <c r="R35" s="126"/>
      <c r="S35" s="126"/>
      <c r="T35" s="126"/>
      <c r="U35" s="100">
        <f t="shared" si="18"/>
        <v>0</v>
      </c>
      <c r="V35" s="133"/>
      <c r="W35" s="134">
        <f t="shared" si="15"/>
        <v>0</v>
      </c>
      <c r="X35" s="104">
        <f t="shared" si="16"/>
        <v>0</v>
      </c>
      <c r="Z35" s="193">
        <f t="shared" si="17"/>
        <v>0</v>
      </c>
    </row>
    <row r="36" spans="1:26" ht="12.75" customHeight="1">
      <c r="A36" s="92"/>
      <c r="B36" s="92"/>
      <c r="C36" s="92"/>
      <c r="D36" s="126"/>
      <c r="E36" s="126"/>
      <c r="F36" s="126"/>
      <c r="G36" s="68">
        <f t="shared" si="10"/>
        <v>0</v>
      </c>
      <c r="H36" s="68">
        <f t="shared" si="11"/>
        <v>0</v>
      </c>
      <c r="I36" s="128"/>
      <c r="J36" s="68">
        <f t="shared" si="12"/>
        <v>0</v>
      </c>
      <c r="K36" s="201"/>
      <c r="L36" s="68">
        <f t="shared" si="13"/>
        <v>0</v>
      </c>
      <c r="M36" s="195"/>
      <c r="N36" s="129">
        <f t="shared" si="14"/>
        <v>0</v>
      </c>
      <c r="O36" s="158"/>
      <c r="P36" s="126"/>
      <c r="Q36" s="126"/>
      <c r="R36" s="126"/>
      <c r="S36" s="126"/>
      <c r="T36" s="126"/>
      <c r="U36" s="100">
        <f t="shared" si="18"/>
        <v>0</v>
      </c>
      <c r="V36" s="133"/>
      <c r="W36" s="134">
        <f t="shared" si="15"/>
        <v>0</v>
      </c>
      <c r="X36" s="104">
        <f t="shared" si="16"/>
        <v>0</v>
      </c>
      <c r="Z36" s="193">
        <f t="shared" si="17"/>
        <v>0</v>
      </c>
    </row>
    <row r="37" spans="1:26" ht="12.75" customHeight="1">
      <c r="A37" s="92"/>
      <c r="B37" s="92"/>
      <c r="C37" s="92"/>
      <c r="D37" s="126"/>
      <c r="E37" s="126"/>
      <c r="F37" s="126"/>
      <c r="G37" s="68">
        <f t="shared" si="10"/>
        <v>0</v>
      </c>
      <c r="H37" s="68">
        <f t="shared" si="11"/>
        <v>0</v>
      </c>
      <c r="I37" s="128"/>
      <c r="J37" s="68">
        <f t="shared" si="12"/>
        <v>0</v>
      </c>
      <c r="K37" s="201"/>
      <c r="L37" s="68">
        <f t="shared" si="13"/>
        <v>0</v>
      </c>
      <c r="M37" s="195"/>
      <c r="N37" s="129">
        <f t="shared" si="14"/>
        <v>0</v>
      </c>
      <c r="O37" s="158"/>
      <c r="P37" s="126"/>
      <c r="Q37" s="126"/>
      <c r="R37" s="126"/>
      <c r="S37" s="126"/>
      <c r="T37" s="126"/>
      <c r="U37" s="100">
        <f t="shared" si="18"/>
        <v>0</v>
      </c>
      <c r="V37" s="133"/>
      <c r="W37" s="134">
        <f t="shared" si="15"/>
        <v>0</v>
      </c>
      <c r="X37" s="104">
        <f t="shared" si="16"/>
        <v>0</v>
      </c>
      <c r="Z37" s="193">
        <f t="shared" si="17"/>
        <v>0</v>
      </c>
    </row>
    <row r="38" spans="1:26" ht="12.75" customHeight="1">
      <c r="A38" s="92"/>
      <c r="B38" s="92"/>
      <c r="C38" s="92"/>
      <c r="D38" s="126"/>
      <c r="E38" s="126"/>
      <c r="F38" s="126"/>
      <c r="G38" s="68">
        <f t="shared" si="10"/>
        <v>0</v>
      </c>
      <c r="H38" s="68">
        <f t="shared" si="11"/>
        <v>0</v>
      </c>
      <c r="I38" s="128"/>
      <c r="J38" s="68">
        <f t="shared" si="12"/>
        <v>0</v>
      </c>
      <c r="K38" s="201"/>
      <c r="L38" s="68">
        <f t="shared" si="13"/>
        <v>0</v>
      </c>
      <c r="M38" s="195"/>
      <c r="N38" s="129">
        <f t="shared" si="14"/>
        <v>0</v>
      </c>
      <c r="O38" s="158"/>
      <c r="P38" s="126"/>
      <c r="Q38" s="126"/>
      <c r="R38" s="126"/>
      <c r="S38" s="126"/>
      <c r="T38" s="126"/>
      <c r="U38" s="100">
        <f t="shared" si="18"/>
        <v>0</v>
      </c>
      <c r="V38" s="133"/>
      <c r="W38" s="134">
        <f t="shared" si="15"/>
        <v>0</v>
      </c>
      <c r="X38" s="104">
        <f t="shared" si="16"/>
        <v>0</v>
      </c>
      <c r="Z38" s="193">
        <f t="shared" si="17"/>
        <v>0</v>
      </c>
    </row>
    <row r="39" spans="1:26" ht="12.75" customHeight="1">
      <c r="A39" s="92"/>
      <c r="B39" s="92"/>
      <c r="C39" s="92"/>
      <c r="D39" s="126"/>
      <c r="E39" s="126"/>
      <c r="F39" s="126"/>
      <c r="G39" s="68">
        <f t="shared" si="10"/>
        <v>0</v>
      </c>
      <c r="H39" s="68">
        <f t="shared" si="11"/>
        <v>0</v>
      </c>
      <c r="I39" s="128"/>
      <c r="J39" s="68">
        <f t="shared" si="12"/>
        <v>0</v>
      </c>
      <c r="K39" s="201"/>
      <c r="L39" s="68">
        <f t="shared" si="13"/>
        <v>0</v>
      </c>
      <c r="M39" s="195"/>
      <c r="N39" s="129">
        <f t="shared" si="14"/>
        <v>0</v>
      </c>
      <c r="O39" s="158"/>
      <c r="P39" s="126"/>
      <c r="Q39" s="126"/>
      <c r="R39" s="126"/>
      <c r="S39" s="126"/>
      <c r="T39" s="126"/>
      <c r="U39" s="100">
        <f t="shared" si="18"/>
        <v>0</v>
      </c>
      <c r="V39" s="133"/>
      <c r="W39" s="134">
        <f t="shared" si="15"/>
        <v>0</v>
      </c>
      <c r="X39" s="104">
        <f t="shared" si="16"/>
        <v>0</v>
      </c>
      <c r="Z39" s="193">
        <f t="shared" si="17"/>
        <v>0</v>
      </c>
    </row>
    <row r="40" spans="1:26" ht="12.75" customHeight="1">
      <c r="A40" s="92"/>
      <c r="B40" s="92"/>
      <c r="C40" s="92"/>
      <c r="D40" s="126"/>
      <c r="E40" s="126"/>
      <c r="F40" s="126"/>
      <c r="G40" s="68">
        <f t="shared" si="10"/>
        <v>0</v>
      </c>
      <c r="H40" s="68">
        <f t="shared" si="11"/>
        <v>0</v>
      </c>
      <c r="I40" s="128"/>
      <c r="J40" s="68">
        <f t="shared" si="12"/>
        <v>0</v>
      </c>
      <c r="K40" s="201"/>
      <c r="L40" s="68">
        <f t="shared" si="13"/>
        <v>0</v>
      </c>
      <c r="M40" s="195"/>
      <c r="N40" s="129">
        <f t="shared" si="14"/>
        <v>0</v>
      </c>
      <c r="O40" s="158"/>
      <c r="P40" s="126"/>
      <c r="Q40" s="126"/>
      <c r="R40" s="126"/>
      <c r="S40" s="126"/>
      <c r="T40" s="126"/>
      <c r="U40" s="100">
        <f t="shared" si="18"/>
        <v>0</v>
      </c>
      <c r="V40" s="133"/>
      <c r="W40" s="134">
        <f t="shared" si="15"/>
        <v>0</v>
      </c>
      <c r="X40" s="104">
        <f t="shared" si="16"/>
        <v>0</v>
      </c>
      <c r="Z40" s="193">
        <f t="shared" si="17"/>
        <v>0</v>
      </c>
    </row>
    <row r="41" spans="1:26" ht="12.75" customHeight="1" thickBot="1">
      <c r="A41" s="91"/>
      <c r="B41" s="90"/>
      <c r="C41" s="91"/>
      <c r="D41" s="126"/>
      <c r="E41" s="126"/>
      <c r="F41" s="126"/>
      <c r="G41" s="68">
        <f t="shared" si="10"/>
        <v>0</v>
      </c>
      <c r="H41" s="68">
        <f t="shared" si="11"/>
        <v>0</v>
      </c>
      <c r="I41" s="136"/>
      <c r="J41" s="68">
        <f t="shared" si="12"/>
        <v>0</v>
      </c>
      <c r="K41" s="201"/>
      <c r="L41" s="68">
        <f t="shared" si="13"/>
        <v>0</v>
      </c>
      <c r="M41" s="195"/>
      <c r="N41" s="129">
        <f t="shared" si="14"/>
        <v>0</v>
      </c>
      <c r="O41" s="155"/>
      <c r="P41" s="135"/>
      <c r="Q41" s="135"/>
      <c r="R41" s="135"/>
      <c r="S41" s="135"/>
      <c r="T41" s="135"/>
      <c r="U41" s="100">
        <f>(P41+Q41)*100*T41</f>
        <v>0</v>
      </c>
      <c r="V41" s="133"/>
      <c r="W41" s="134">
        <f t="shared" si="15"/>
        <v>0</v>
      </c>
      <c r="X41" s="105">
        <f t="shared" si="16"/>
        <v>0</v>
      </c>
      <c r="Z41" s="193">
        <f t="shared" si="17"/>
        <v>0</v>
      </c>
    </row>
    <row r="42" spans="1:26" ht="15.75" customHeight="1" thickBot="1">
      <c r="A42" s="53"/>
      <c r="B42" s="53"/>
      <c r="C42" s="53"/>
      <c r="D42" s="203"/>
      <c r="E42" s="63">
        <f>SUM(E31:E41)</f>
        <v>0</v>
      </c>
      <c r="F42" s="183"/>
      <c r="G42" s="66">
        <f>SUM(G31:G41)</f>
        <v>0</v>
      </c>
      <c r="H42" s="66">
        <f>SUM(H31:H41)</f>
        <v>0</v>
      </c>
      <c r="I42" s="66">
        <f>SUM(I31:I41)</f>
        <v>0</v>
      </c>
      <c r="J42" s="67">
        <f>SUM(J31:J41)</f>
        <v>0</v>
      </c>
      <c r="K42" s="182"/>
      <c r="L42" s="66">
        <f>SUM(L31:L41)</f>
        <v>0</v>
      </c>
      <c r="M42" s="66">
        <f>SUM(M31:M41)</f>
        <v>0</v>
      </c>
      <c r="N42" s="83">
        <f t="shared" si="14"/>
        <v>0</v>
      </c>
      <c r="O42" s="159"/>
      <c r="P42" s="63">
        <f t="shared" ref="P42:U42" si="19">SUM(P31:P41)</f>
        <v>0</v>
      </c>
      <c r="Q42" s="63">
        <f t="shared" si="19"/>
        <v>0</v>
      </c>
      <c r="R42" s="63">
        <f t="shared" si="19"/>
        <v>0</v>
      </c>
      <c r="S42" s="63">
        <f t="shared" si="19"/>
        <v>0</v>
      </c>
      <c r="T42" s="63">
        <f t="shared" si="19"/>
        <v>0</v>
      </c>
      <c r="U42" s="66">
        <f t="shared" si="19"/>
        <v>0</v>
      </c>
      <c r="V42" s="66"/>
      <c r="W42" s="67">
        <f>SUM(W31:W41)</f>
        <v>0</v>
      </c>
      <c r="X42" s="81">
        <f t="shared" si="16"/>
        <v>0</v>
      </c>
      <c r="Z42" s="81">
        <f t="shared" si="17"/>
        <v>0</v>
      </c>
    </row>
    <row r="43" spans="1:26" ht="6" customHeight="1" thickBot="1">
      <c r="A43" s="53"/>
      <c r="B43" s="53"/>
      <c r="C43" s="53"/>
      <c r="D43" s="55"/>
      <c r="E43" s="54"/>
      <c r="F43" s="55"/>
      <c r="G43" s="56"/>
      <c r="H43" s="56"/>
      <c r="I43" s="57"/>
      <c r="J43" s="56"/>
      <c r="K43" s="56"/>
      <c r="L43" s="56"/>
      <c r="M43" s="56"/>
      <c r="N43" s="61"/>
      <c r="O43" s="157"/>
      <c r="P43" s="55"/>
      <c r="Q43" s="55"/>
      <c r="R43" s="55"/>
      <c r="S43" s="55"/>
      <c r="T43" s="54"/>
      <c r="U43" s="56"/>
      <c r="V43" s="56"/>
      <c r="W43" s="56"/>
      <c r="X43" s="61"/>
      <c r="Z43" s="61"/>
    </row>
    <row r="44" spans="1:26" ht="15.75" customHeight="1" thickTop="1" thickBot="1">
      <c r="A44" s="149" t="s">
        <v>37</v>
      </c>
      <c r="B44" s="58"/>
      <c r="C44" s="58"/>
      <c r="D44" s="59"/>
      <c r="E44" s="59"/>
      <c r="F44" s="59"/>
      <c r="G44" s="60"/>
      <c r="H44" s="59"/>
      <c r="I44" s="59"/>
      <c r="K44" s="116"/>
      <c r="L44" s="116"/>
      <c r="M44" s="116" t="s">
        <v>38</v>
      </c>
      <c r="N44" s="84">
        <f>N28+N42</f>
        <v>0</v>
      </c>
      <c r="O44" s="157"/>
      <c r="P44" s="59"/>
      <c r="Q44" s="59"/>
      <c r="R44" s="59"/>
      <c r="S44" s="59"/>
      <c r="T44" s="59"/>
      <c r="U44" s="59"/>
      <c r="V44" s="59"/>
      <c r="W44" s="116" t="s">
        <v>39</v>
      </c>
      <c r="X44" s="85">
        <f>X28+X42</f>
        <v>0</v>
      </c>
      <c r="Z44" s="85">
        <f>(N44+X44)*6.5597</f>
        <v>0</v>
      </c>
    </row>
    <row r="45" spans="1:26" ht="6" customHeight="1" thickTop="1" thickBot="1">
      <c r="A45" s="113"/>
      <c r="D45" s="52"/>
      <c r="E45" s="52"/>
      <c r="F45" s="52"/>
      <c r="G45" s="52"/>
      <c r="H45" s="52"/>
      <c r="I45" s="52"/>
      <c r="J45" s="52"/>
      <c r="K45" s="52"/>
      <c r="L45" s="52"/>
      <c r="M45" s="52"/>
      <c r="N45" s="52"/>
      <c r="O45" s="52"/>
      <c r="U45" s="52"/>
      <c r="V45" s="52"/>
      <c r="W45" s="52"/>
    </row>
    <row r="46" spans="1:26" ht="16" thickBot="1">
      <c r="A46" s="113" t="s">
        <v>40</v>
      </c>
      <c r="N46" s="175" t="s">
        <v>34</v>
      </c>
      <c r="W46" s="138" t="s">
        <v>41</v>
      </c>
      <c r="X46" s="137">
        <f>N44+X44</f>
        <v>0</v>
      </c>
      <c r="Z46" s="137">
        <f>X46*6.5597</f>
        <v>0</v>
      </c>
    </row>
    <row r="47" spans="1:26">
      <c r="X47" s="175" t="s">
        <v>34</v>
      </c>
      <c r="Z47" s="175" t="s">
        <v>35</v>
      </c>
    </row>
  </sheetData>
  <phoneticPr fontId="15" type="noConversion"/>
  <printOptions horizontalCentered="1"/>
  <pageMargins left="0.15748031496062992" right="0.19685039370078741" top="0.9" bottom="0.19685039370078741" header="0.25" footer="0.15748031496062992"/>
  <pageSetup paperSize="9" scale="80" orientation="landscape"/>
  <headerFooter>
    <oddHeader>&amp;C&amp;"Helvetica,Normal"&amp;18PREVISIONNEL STAGES / COMPÉTITIONS 2002&amp;RFFV - HN_x000D_ML- &amp;D</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opLeftCell="A7" workbookViewId="0">
      <selection activeCell="H22" sqref="H22"/>
    </sheetView>
  </sheetViews>
  <sheetFormatPr baseColWidth="10" defaultRowHeight="12" x14ac:dyDescent="0"/>
  <cols>
    <col min="12" max="12" width="12" customWidth="1"/>
    <col min="21" max="21" width="12" customWidth="1"/>
  </cols>
  <sheetData>
    <row r="1" spans="1:21" ht="32" thickBot="1">
      <c r="A1" s="145" t="s">
        <v>43</v>
      </c>
      <c r="B1" s="146"/>
      <c r="C1" s="146"/>
      <c r="D1" s="146"/>
      <c r="E1" s="146"/>
      <c r="F1" s="146"/>
      <c r="G1" s="146"/>
      <c r="H1" s="146"/>
      <c r="I1" s="146"/>
      <c r="J1" s="146"/>
      <c r="K1" s="146"/>
      <c r="L1" s="146"/>
      <c r="M1" s="146"/>
      <c r="N1" s="146"/>
      <c r="O1" s="146"/>
      <c r="P1" s="146"/>
      <c r="Q1" s="146"/>
      <c r="R1" s="146"/>
      <c r="S1" s="146"/>
      <c r="T1" s="146"/>
      <c r="U1" s="147"/>
    </row>
    <row r="2" spans="1:21" ht="19" thickBot="1">
      <c r="A2" s="139" t="s">
        <v>50</v>
      </c>
      <c r="B2" s="140"/>
      <c r="C2" s="140"/>
      <c r="D2" s="140"/>
      <c r="E2" s="140"/>
      <c r="F2" s="140"/>
      <c r="G2" s="140"/>
      <c r="H2" s="140"/>
      <c r="I2" s="140"/>
      <c r="J2" s="140"/>
      <c r="K2" s="140"/>
      <c r="L2" s="140"/>
      <c r="M2" s="140"/>
      <c r="N2" s="140"/>
      <c r="O2" s="140"/>
      <c r="P2" s="140"/>
      <c r="Q2" s="140"/>
      <c r="R2" s="140"/>
      <c r="S2" s="140"/>
      <c r="T2" s="140"/>
      <c r="U2" s="141"/>
    </row>
    <row r="3" spans="1:21" ht="30">
      <c r="A3" s="24" t="s">
        <v>50</v>
      </c>
      <c r="B3" s="25" t="s">
        <v>51</v>
      </c>
      <c r="C3" s="26" t="s">
        <v>52</v>
      </c>
      <c r="D3" s="27" t="s">
        <v>53</v>
      </c>
      <c r="E3" s="27" t="s">
        <v>54</v>
      </c>
      <c r="F3" s="27" t="s">
        <v>55</v>
      </c>
      <c r="G3" s="27" t="s">
        <v>56</v>
      </c>
      <c r="H3" s="27" t="s">
        <v>57</v>
      </c>
      <c r="I3" s="36" t="s">
        <v>44</v>
      </c>
      <c r="J3" s="27" t="s">
        <v>45</v>
      </c>
      <c r="K3" s="27" t="s">
        <v>60</v>
      </c>
      <c r="L3" s="28"/>
      <c r="M3" s="27" t="s">
        <v>61</v>
      </c>
      <c r="N3" s="27" t="s">
        <v>62</v>
      </c>
      <c r="O3" s="27" t="s">
        <v>63</v>
      </c>
      <c r="P3" s="27" t="s">
        <v>64</v>
      </c>
      <c r="Q3" s="27" t="s">
        <v>65</v>
      </c>
      <c r="R3" s="27" t="s">
        <v>66</v>
      </c>
      <c r="S3" s="29" t="s">
        <v>67</v>
      </c>
      <c r="T3" s="40" t="s">
        <v>46</v>
      </c>
      <c r="U3" s="30"/>
    </row>
    <row r="4" spans="1:21" ht="20">
      <c r="A4" s="4" t="s">
        <v>68</v>
      </c>
      <c r="B4" s="3" t="s">
        <v>47</v>
      </c>
      <c r="C4" s="21" t="s">
        <v>48</v>
      </c>
      <c r="D4" s="3">
        <v>9</v>
      </c>
      <c r="E4" s="3">
        <v>5</v>
      </c>
      <c r="F4" s="3">
        <v>600</v>
      </c>
      <c r="G4" s="3">
        <v>2</v>
      </c>
      <c r="H4" s="9">
        <f>F4*3.2*G4</f>
        <v>3840</v>
      </c>
      <c r="I4" s="9">
        <f>F4*G4*0.5</f>
        <v>600</v>
      </c>
      <c r="J4" s="9">
        <v>4000</v>
      </c>
      <c r="K4" s="9">
        <f>(M4+N4)*300</f>
        <v>2700</v>
      </c>
      <c r="L4" s="2"/>
      <c r="M4" s="3">
        <v>9</v>
      </c>
      <c r="N4" s="3">
        <v>0</v>
      </c>
      <c r="O4" s="3">
        <v>0</v>
      </c>
      <c r="P4" s="3">
        <v>10</v>
      </c>
      <c r="Q4" s="9">
        <f>(M4+N4)*120</f>
        <v>1080</v>
      </c>
      <c r="R4" s="37">
        <f>Q4*P4</f>
        <v>10800</v>
      </c>
      <c r="S4" s="10">
        <f>(M4+N4+O4)*250</f>
        <v>2250</v>
      </c>
      <c r="T4" s="10"/>
      <c r="U4" s="23"/>
    </row>
    <row r="5" spans="1:21" ht="20">
      <c r="A5" s="4" t="s">
        <v>49</v>
      </c>
      <c r="B5" s="3" t="s">
        <v>81</v>
      </c>
      <c r="C5" s="21" t="s">
        <v>82</v>
      </c>
      <c r="D5" s="3">
        <v>13</v>
      </c>
      <c r="E5" s="3">
        <v>4</v>
      </c>
      <c r="F5" s="3">
        <v>1000</v>
      </c>
      <c r="G5" s="3">
        <v>2</v>
      </c>
      <c r="H5" s="9">
        <f>F5*3.2*G5</f>
        <v>6400</v>
      </c>
      <c r="I5" s="9">
        <f>F5*2*0.5</f>
        <v>1000</v>
      </c>
      <c r="J5" s="9">
        <v>24000</v>
      </c>
      <c r="K5" s="9">
        <f>(M5+N5)*300</f>
        <v>3900</v>
      </c>
      <c r="L5" s="2"/>
      <c r="M5" s="3">
        <v>9</v>
      </c>
      <c r="N5" s="3">
        <v>4</v>
      </c>
      <c r="O5" s="3">
        <v>0</v>
      </c>
      <c r="P5" s="3">
        <v>8</v>
      </c>
      <c r="Q5" s="9">
        <f>(M5+N5)*120</f>
        <v>1560</v>
      </c>
      <c r="R5" s="37">
        <f>Q5*P5</f>
        <v>12480</v>
      </c>
      <c r="S5" s="10">
        <f>(M5+N5+O5)*250</f>
        <v>3250</v>
      </c>
      <c r="T5" s="10">
        <v>3000</v>
      </c>
      <c r="U5" s="23"/>
    </row>
    <row r="6" spans="1:21">
      <c r="A6" s="41"/>
      <c r="B6" s="2"/>
      <c r="C6" s="2"/>
      <c r="D6" s="33">
        <f>SUM(D4:D5)</f>
        <v>22</v>
      </c>
      <c r="E6" s="33"/>
      <c r="F6" s="33">
        <f t="shared" ref="F6:K6" si="0">SUM(F4:F5)</f>
        <v>1600</v>
      </c>
      <c r="G6" s="33">
        <f t="shared" si="0"/>
        <v>4</v>
      </c>
      <c r="H6" s="34">
        <f t="shared" si="0"/>
        <v>10240</v>
      </c>
      <c r="I6" s="34">
        <f t="shared" si="0"/>
        <v>1600</v>
      </c>
      <c r="J6" s="34">
        <f t="shared" si="0"/>
        <v>28000</v>
      </c>
      <c r="K6" s="34">
        <f t="shared" si="0"/>
        <v>6600</v>
      </c>
      <c r="L6" s="34">
        <f>SUM(H6:K6)</f>
        <v>46440</v>
      </c>
      <c r="M6" s="33">
        <f t="shared" ref="M6:T6" si="1">SUM(M4:M5)</f>
        <v>18</v>
      </c>
      <c r="N6" s="33">
        <f t="shared" si="1"/>
        <v>4</v>
      </c>
      <c r="O6" s="33">
        <f t="shared" si="1"/>
        <v>0</v>
      </c>
      <c r="P6" s="33">
        <f t="shared" si="1"/>
        <v>18</v>
      </c>
      <c r="Q6" s="34">
        <f t="shared" si="1"/>
        <v>2640</v>
      </c>
      <c r="R6" s="35">
        <f t="shared" si="1"/>
        <v>23280</v>
      </c>
      <c r="S6" s="34">
        <f t="shared" si="1"/>
        <v>5500</v>
      </c>
      <c r="T6" s="34">
        <f t="shared" si="1"/>
        <v>3000</v>
      </c>
      <c r="U6" s="42">
        <f>SUM(R6:T6)</f>
        <v>31780</v>
      </c>
    </row>
    <row r="7" spans="1:21" ht="19" thickBot="1">
      <c r="A7" s="142" t="s">
        <v>77</v>
      </c>
      <c r="B7" s="143"/>
      <c r="C7" s="143"/>
      <c r="D7" s="143"/>
      <c r="E7" s="143"/>
      <c r="F7" s="143"/>
      <c r="G7" s="143"/>
      <c r="H7" s="143"/>
      <c r="I7" s="143"/>
      <c r="J7" s="143"/>
      <c r="K7" s="143"/>
      <c r="L7" s="143"/>
      <c r="M7" s="143"/>
      <c r="N7" s="143"/>
      <c r="O7" s="143"/>
      <c r="P7" s="143"/>
      <c r="Q7" s="143"/>
      <c r="R7" s="143"/>
      <c r="S7" s="143"/>
      <c r="T7" s="143"/>
      <c r="U7" s="144"/>
    </row>
    <row r="8" spans="1:21">
      <c r="A8" s="43" t="s">
        <v>83</v>
      </c>
      <c r="B8" s="16" t="s">
        <v>84</v>
      </c>
      <c r="C8" s="17" t="s">
        <v>83</v>
      </c>
      <c r="D8" s="16">
        <v>5</v>
      </c>
      <c r="E8" s="16">
        <v>10</v>
      </c>
      <c r="F8" s="16">
        <v>0</v>
      </c>
      <c r="G8" s="16">
        <v>0</v>
      </c>
      <c r="H8" s="15">
        <v>0</v>
      </c>
      <c r="I8" s="15">
        <v>0</v>
      </c>
      <c r="J8" s="38">
        <v>0</v>
      </c>
      <c r="K8" s="38">
        <v>0</v>
      </c>
      <c r="L8" s="18">
        <f>SUM(H8:K8)</f>
        <v>0</v>
      </c>
      <c r="M8" s="16">
        <v>0</v>
      </c>
      <c r="N8" s="16">
        <v>5</v>
      </c>
      <c r="O8" s="16">
        <v>0</v>
      </c>
      <c r="P8" s="16">
        <v>20</v>
      </c>
      <c r="Q8" s="15">
        <f>(M8+N8)*120</f>
        <v>600</v>
      </c>
      <c r="R8" s="19">
        <f>Q8*P8</f>
        <v>12000</v>
      </c>
      <c r="S8" s="20">
        <f>0</f>
        <v>0</v>
      </c>
      <c r="T8" s="39">
        <v>0</v>
      </c>
      <c r="U8" s="44">
        <f>SUM(R8:S8)</f>
        <v>12000</v>
      </c>
    </row>
    <row r="9" spans="1:21" ht="13" thickBot="1">
      <c r="A9" s="45"/>
      <c r="B9" s="46"/>
      <c r="C9" s="46"/>
      <c r="D9" s="46"/>
      <c r="E9" s="46"/>
      <c r="F9" s="46"/>
      <c r="G9" s="46"/>
      <c r="H9" s="46"/>
      <c r="I9" s="46"/>
      <c r="J9" s="46"/>
      <c r="K9" s="46"/>
      <c r="L9" s="46"/>
      <c r="M9" s="46"/>
      <c r="N9" s="46"/>
      <c r="O9" s="46"/>
      <c r="P9" s="46"/>
      <c r="Q9" s="46"/>
      <c r="R9" s="46"/>
      <c r="S9" s="46"/>
      <c r="T9" s="46"/>
      <c r="U9" s="47"/>
    </row>
    <row r="10" spans="1:21" ht="12.75" customHeight="1" thickBot="1">
      <c r="A10" s="48"/>
      <c r="B10" s="49"/>
      <c r="C10" s="49"/>
      <c r="D10" s="49"/>
      <c r="E10" s="49"/>
      <c r="F10" s="49"/>
      <c r="G10" s="49"/>
      <c r="H10" s="50"/>
      <c r="I10" s="49"/>
      <c r="J10" s="49"/>
      <c r="K10" s="49"/>
      <c r="L10" s="8">
        <f>SUM(L6+L8)</f>
        <v>46440</v>
      </c>
      <c r="M10" s="49"/>
      <c r="N10" s="49"/>
      <c r="O10" s="49"/>
      <c r="P10" s="49"/>
      <c r="Q10" s="49"/>
      <c r="R10" s="49"/>
      <c r="S10" s="49"/>
      <c r="T10" s="49"/>
      <c r="U10" s="8">
        <f>SUM(U6+U8)</f>
        <v>43780</v>
      </c>
    </row>
    <row r="11" spans="1:21" ht="13" thickBot="1"/>
    <row r="12" spans="1:21" ht="32" thickBot="1">
      <c r="A12" s="145" t="s">
        <v>85</v>
      </c>
      <c r="B12" s="146"/>
      <c r="C12" s="146"/>
      <c r="D12" s="146"/>
      <c r="E12" s="146"/>
      <c r="F12" s="146"/>
      <c r="G12" s="146"/>
      <c r="H12" s="146"/>
      <c r="I12" s="146"/>
      <c r="J12" s="146"/>
      <c r="K12" s="146"/>
      <c r="L12" s="146"/>
      <c r="M12" s="146"/>
      <c r="N12" s="146"/>
      <c r="O12" s="146"/>
      <c r="P12" s="146"/>
      <c r="Q12" s="146"/>
      <c r="R12" s="146"/>
      <c r="S12" s="146"/>
      <c r="T12" s="146"/>
      <c r="U12" s="147"/>
    </row>
    <row r="13" spans="1:21" ht="19" thickBot="1">
      <c r="A13" s="142" t="s">
        <v>77</v>
      </c>
      <c r="B13" s="143"/>
      <c r="C13" s="143"/>
      <c r="D13" s="143"/>
      <c r="E13" s="143"/>
      <c r="F13" s="143"/>
      <c r="G13" s="143"/>
      <c r="H13" s="143"/>
      <c r="I13" s="143"/>
      <c r="J13" s="143"/>
      <c r="K13" s="143"/>
      <c r="L13" s="143"/>
      <c r="M13" s="143"/>
      <c r="N13" s="143"/>
      <c r="O13" s="143"/>
      <c r="P13" s="143"/>
      <c r="Q13" s="143"/>
      <c r="R13" s="143"/>
      <c r="S13" s="143"/>
      <c r="T13" s="143"/>
      <c r="U13" s="144"/>
    </row>
    <row r="14" spans="1:21">
      <c r="A14" s="43" t="s">
        <v>83</v>
      </c>
      <c r="B14" s="16" t="s">
        <v>84</v>
      </c>
      <c r="C14" s="17" t="s">
        <v>83</v>
      </c>
      <c r="D14" s="16">
        <v>5</v>
      </c>
      <c r="E14" s="16">
        <v>5</v>
      </c>
      <c r="F14" s="16">
        <v>0</v>
      </c>
      <c r="G14" s="16">
        <v>0</v>
      </c>
      <c r="H14" s="15">
        <v>0</v>
      </c>
      <c r="I14" s="15">
        <v>0</v>
      </c>
      <c r="J14" s="38">
        <v>0</v>
      </c>
      <c r="K14" s="38">
        <v>0</v>
      </c>
      <c r="L14" s="18">
        <f>SUM(H14:K14)</f>
        <v>0</v>
      </c>
      <c r="M14" s="16">
        <v>0</v>
      </c>
      <c r="N14" s="16">
        <v>5</v>
      </c>
      <c r="O14" s="16">
        <v>0</v>
      </c>
      <c r="P14" s="16">
        <v>10</v>
      </c>
      <c r="Q14" s="15">
        <f>(M14+N14)*120</f>
        <v>600</v>
      </c>
      <c r="R14" s="19">
        <f>Q14*P14</f>
        <v>6000</v>
      </c>
      <c r="S14" s="20">
        <f>0</f>
        <v>0</v>
      </c>
      <c r="T14" s="39">
        <v>0</v>
      </c>
      <c r="U14" s="44">
        <f>SUM(R14:S14)</f>
        <v>6000</v>
      </c>
    </row>
    <row r="15" spans="1:21" ht="13" thickBot="1">
      <c r="A15" s="45"/>
      <c r="B15" s="46"/>
      <c r="C15" s="46"/>
      <c r="D15" s="46"/>
      <c r="E15" s="46"/>
      <c r="F15" s="46"/>
      <c r="G15" s="46"/>
      <c r="H15" s="46"/>
      <c r="I15" s="46"/>
      <c r="J15" s="46"/>
      <c r="K15" s="46"/>
      <c r="L15" s="46"/>
      <c r="M15" s="46"/>
      <c r="N15" s="46"/>
      <c r="O15" s="46"/>
      <c r="P15" s="46"/>
      <c r="Q15" s="46"/>
      <c r="R15" s="46"/>
      <c r="S15" s="46"/>
      <c r="T15" s="46"/>
      <c r="U15" s="47"/>
    </row>
    <row r="16" spans="1:21" ht="13" thickBot="1">
      <c r="A16" s="48"/>
      <c r="B16" s="49"/>
      <c r="C16" s="49"/>
      <c r="D16" s="49"/>
      <c r="E16" s="49"/>
      <c r="F16" s="49"/>
      <c r="G16" s="49"/>
      <c r="H16" s="50"/>
      <c r="I16" s="49"/>
      <c r="J16" s="49"/>
      <c r="K16" s="49"/>
      <c r="L16" s="8">
        <f>SUM(L14)</f>
        <v>0</v>
      </c>
      <c r="M16" s="49"/>
      <c r="N16" s="49"/>
      <c r="O16" s="49"/>
      <c r="P16" s="49"/>
      <c r="Q16" s="49"/>
      <c r="R16" s="49"/>
      <c r="S16" s="49"/>
      <c r="T16" s="49"/>
      <c r="U16" s="8">
        <f>SUM(U14)</f>
        <v>6000</v>
      </c>
    </row>
  </sheetData>
  <phoneticPr fontId="15"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2:AF181"/>
  <sheetViews>
    <sheetView tabSelected="1" topLeftCell="A107" workbookViewId="0">
      <selection activeCell="AB146" sqref="AB146"/>
    </sheetView>
  </sheetViews>
  <sheetFormatPr baseColWidth="10" defaultRowHeight="12" x14ac:dyDescent="0"/>
  <cols>
    <col min="1" max="1" width="30.83203125" customWidth="1"/>
    <col min="2" max="32" width="4.6640625" customWidth="1"/>
  </cols>
  <sheetData>
    <row r="2" spans="1:32">
      <c r="A2" s="213"/>
      <c r="B2" s="764">
        <v>42614</v>
      </c>
      <c r="C2" s="765"/>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row>
    <row r="3" spans="1:32" s="204" customFormat="1">
      <c r="A3" s="401"/>
      <c r="B3" s="401">
        <v>1</v>
      </c>
      <c r="C3" s="401">
        <v>2</v>
      </c>
      <c r="D3" s="401">
        <v>3</v>
      </c>
      <c r="E3" s="217">
        <v>4</v>
      </c>
      <c r="F3" s="401">
        <v>5</v>
      </c>
      <c r="G3" s="401">
        <v>6</v>
      </c>
      <c r="H3" s="401">
        <v>7</v>
      </c>
      <c r="I3" s="401">
        <v>8</v>
      </c>
      <c r="J3" s="401">
        <v>9</v>
      </c>
      <c r="K3" s="401">
        <v>10</v>
      </c>
      <c r="L3" s="217">
        <v>11</v>
      </c>
      <c r="M3" s="401">
        <v>12</v>
      </c>
      <c r="N3" s="401">
        <v>13</v>
      </c>
      <c r="O3" s="401">
        <v>14</v>
      </c>
      <c r="P3" s="401">
        <v>15</v>
      </c>
      <c r="Q3" s="401">
        <v>16</v>
      </c>
      <c r="R3" s="401">
        <v>17</v>
      </c>
      <c r="S3" s="217">
        <v>18</v>
      </c>
      <c r="T3" s="401">
        <v>19</v>
      </c>
      <c r="U3" s="401">
        <v>20</v>
      </c>
      <c r="V3" s="401">
        <v>21</v>
      </c>
      <c r="W3" s="401">
        <v>22</v>
      </c>
      <c r="X3" s="401">
        <v>23</v>
      </c>
      <c r="Y3" s="401">
        <v>24</v>
      </c>
      <c r="Z3" s="217">
        <v>25</v>
      </c>
      <c r="AA3" s="401">
        <v>26</v>
      </c>
      <c r="AB3" s="401">
        <v>27</v>
      </c>
      <c r="AC3" s="401">
        <v>28</v>
      </c>
      <c r="AD3" s="401">
        <v>29</v>
      </c>
      <c r="AE3" s="401">
        <v>30</v>
      </c>
      <c r="AF3" s="414">
        <v>31</v>
      </c>
    </row>
    <row r="4" spans="1:32" ht="12.75" customHeight="1">
      <c r="A4" s="213" t="s">
        <v>127</v>
      </c>
      <c r="B4" s="213"/>
      <c r="C4" s="213"/>
      <c r="D4" s="213"/>
      <c r="E4" s="213"/>
      <c r="F4" s="213"/>
      <c r="G4" s="213"/>
      <c r="H4" s="213"/>
      <c r="I4" s="213"/>
      <c r="J4" s="213"/>
      <c r="K4" s="213"/>
      <c r="L4" s="213"/>
      <c r="M4" s="213"/>
      <c r="N4" s="213"/>
      <c r="O4" s="213"/>
      <c r="P4" s="213"/>
      <c r="Q4" s="213"/>
      <c r="R4" s="213"/>
      <c r="S4" s="404"/>
      <c r="T4" s="405"/>
      <c r="U4" s="405"/>
      <c r="V4" s="766" t="s">
        <v>277</v>
      </c>
      <c r="W4" s="767"/>
      <c r="X4" s="767"/>
      <c r="Y4" s="767"/>
      <c r="Z4" s="767"/>
      <c r="AA4" s="767"/>
      <c r="AB4" s="767"/>
      <c r="AC4" s="767"/>
      <c r="AD4" s="767"/>
      <c r="AE4" s="768"/>
      <c r="AF4" s="216"/>
    </row>
    <row r="5" spans="1:32">
      <c r="A5" s="213" t="s">
        <v>129</v>
      </c>
      <c r="B5" s="213"/>
      <c r="C5" s="213"/>
      <c r="D5" s="213"/>
      <c r="E5" s="213"/>
      <c r="F5" s="213"/>
      <c r="G5" s="213"/>
      <c r="H5" s="213"/>
      <c r="I5" s="213"/>
      <c r="J5" s="213"/>
      <c r="K5" s="213"/>
      <c r="L5" s="213"/>
      <c r="M5" s="213"/>
      <c r="N5" s="213"/>
      <c r="O5" s="213"/>
      <c r="P5" s="213"/>
      <c r="Q5" s="213"/>
      <c r="R5" s="213"/>
      <c r="S5" s="405"/>
      <c r="T5" s="405"/>
      <c r="U5" s="405"/>
      <c r="V5" s="766" t="s">
        <v>277</v>
      </c>
      <c r="W5" s="767"/>
      <c r="X5" s="767"/>
      <c r="Y5" s="767"/>
      <c r="Z5" s="767"/>
      <c r="AA5" s="767"/>
      <c r="AB5" s="767"/>
      <c r="AC5" s="767"/>
      <c r="AD5" s="767"/>
      <c r="AE5" s="768"/>
      <c r="AF5" s="216"/>
    </row>
    <row r="6" spans="1:32">
      <c r="A6" s="213" t="s">
        <v>276</v>
      </c>
      <c r="B6" s="213"/>
      <c r="C6" s="213"/>
      <c r="D6" s="213"/>
      <c r="E6" s="213"/>
      <c r="F6" s="213"/>
      <c r="G6" s="213"/>
      <c r="H6" s="213"/>
      <c r="I6" s="213"/>
      <c r="J6" s="213"/>
      <c r="K6" s="213"/>
      <c r="L6" s="213"/>
      <c r="M6" s="213"/>
      <c r="N6" s="213"/>
      <c r="O6" s="213"/>
      <c r="P6" s="213"/>
      <c r="Q6" s="213"/>
      <c r="R6" s="213"/>
      <c r="S6" s="405"/>
      <c r="T6" s="405"/>
      <c r="U6" s="405"/>
      <c r="V6" s="405"/>
      <c r="W6" s="406"/>
      <c r="X6" s="406"/>
      <c r="Y6" s="406"/>
      <c r="Z6" s="406"/>
      <c r="AA6" s="213"/>
      <c r="AB6" s="213"/>
      <c r="AC6" s="213"/>
      <c r="AD6" s="213"/>
      <c r="AE6" s="213"/>
      <c r="AF6" s="216"/>
    </row>
    <row r="7" spans="1:32">
      <c r="A7" s="213" t="s">
        <v>131</v>
      </c>
      <c r="B7" s="213"/>
      <c r="C7" s="213"/>
      <c r="D7" s="213"/>
      <c r="E7" s="213"/>
      <c r="F7" s="213"/>
      <c r="G7" s="213"/>
      <c r="H7" s="213"/>
      <c r="I7" s="213"/>
      <c r="J7" s="213"/>
      <c r="K7" s="213"/>
      <c r="L7" s="213"/>
      <c r="M7" s="213"/>
      <c r="N7" s="213"/>
      <c r="O7" s="213"/>
      <c r="P7" s="213"/>
      <c r="Q7" s="213"/>
      <c r="R7" s="213"/>
      <c r="S7" s="405"/>
      <c r="T7" s="405"/>
      <c r="U7" s="405"/>
      <c r="V7" s="405"/>
      <c r="W7" s="406"/>
      <c r="X7" s="406"/>
      <c r="Y7" s="406"/>
      <c r="Z7" s="406"/>
      <c r="AA7" s="213"/>
      <c r="AB7" s="213"/>
      <c r="AC7" s="213"/>
      <c r="AD7" s="213"/>
      <c r="AE7" s="213"/>
      <c r="AF7" s="216"/>
    </row>
    <row r="8" spans="1:32">
      <c r="A8" s="213" t="s">
        <v>128</v>
      </c>
      <c r="B8" s="213"/>
      <c r="C8" s="213"/>
      <c r="D8" s="213"/>
      <c r="E8" s="213"/>
      <c r="F8" s="213"/>
      <c r="G8" s="213"/>
      <c r="H8" s="213"/>
      <c r="I8" s="213"/>
      <c r="J8" s="213"/>
      <c r="K8" s="213"/>
      <c r="L8" s="213"/>
      <c r="M8" s="213"/>
      <c r="N8" s="213"/>
      <c r="O8" s="213"/>
      <c r="P8" s="213"/>
      <c r="Q8" s="213"/>
      <c r="R8" s="213"/>
      <c r="S8" s="405"/>
      <c r="T8" s="405"/>
      <c r="U8" s="405"/>
      <c r="V8" s="405"/>
      <c r="W8" s="406"/>
      <c r="X8" s="406"/>
      <c r="Y8" s="406"/>
      <c r="Z8" s="406"/>
      <c r="AA8" s="213"/>
      <c r="AB8" s="213"/>
      <c r="AC8" s="213"/>
      <c r="AD8" s="213"/>
      <c r="AE8" s="213"/>
      <c r="AF8" s="216"/>
    </row>
    <row r="9" spans="1:32">
      <c r="A9" s="213" t="s">
        <v>130</v>
      </c>
      <c r="B9" s="213"/>
      <c r="C9" s="213"/>
      <c r="D9" s="213"/>
      <c r="E9" s="213"/>
      <c r="F9" s="213"/>
      <c r="G9" s="213"/>
      <c r="H9" s="213"/>
      <c r="I9" s="213"/>
      <c r="J9" s="213"/>
      <c r="K9" s="213"/>
      <c r="L9" s="213"/>
      <c r="M9" s="213"/>
      <c r="N9" s="213"/>
      <c r="O9" s="213"/>
      <c r="P9" s="213"/>
      <c r="Q9" s="213"/>
      <c r="R9" s="213"/>
      <c r="S9" s="405"/>
      <c r="T9" s="405"/>
      <c r="U9" s="405"/>
      <c r="V9" s="405"/>
      <c r="W9" s="406"/>
      <c r="X9" s="406"/>
      <c r="Y9" s="406"/>
      <c r="Z9" s="406"/>
      <c r="AA9" s="213"/>
      <c r="AB9" s="213"/>
      <c r="AC9" s="213"/>
      <c r="AD9" s="213"/>
      <c r="AE9" s="213"/>
      <c r="AF9" s="216"/>
    </row>
    <row r="10" spans="1:32">
      <c r="A10" s="213" t="s">
        <v>132</v>
      </c>
      <c r="B10" s="213"/>
      <c r="C10" s="213"/>
      <c r="D10" s="213"/>
      <c r="E10" s="213"/>
      <c r="F10" s="213"/>
      <c r="G10" s="213"/>
      <c r="H10" s="213"/>
      <c r="I10" s="213"/>
      <c r="J10" s="213"/>
      <c r="K10" s="213"/>
      <c r="L10" s="213"/>
      <c r="M10" s="213"/>
      <c r="N10" s="213"/>
      <c r="O10" s="213"/>
      <c r="P10" s="213"/>
      <c r="Q10" s="213"/>
      <c r="R10" s="213"/>
      <c r="S10" s="405"/>
      <c r="T10" s="405"/>
      <c r="U10" s="405"/>
      <c r="V10" s="405"/>
      <c r="W10" s="406"/>
      <c r="X10" s="406"/>
      <c r="Y10" s="406"/>
      <c r="Z10" s="406"/>
      <c r="AA10" s="213"/>
      <c r="AB10" s="213"/>
      <c r="AC10" s="213"/>
      <c r="AD10" s="213"/>
      <c r="AE10" s="213"/>
      <c r="AF10" s="216"/>
    </row>
    <row r="11" spans="1:32">
      <c r="A11" s="213"/>
      <c r="B11" s="764">
        <v>42644</v>
      </c>
      <c r="C11" s="765"/>
      <c r="D11" s="765"/>
      <c r="E11" s="765"/>
      <c r="F11" s="765"/>
      <c r="G11" s="765"/>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row>
    <row r="12" spans="1:32" s="204" customFormat="1">
      <c r="A12" s="214"/>
      <c r="B12" s="409">
        <v>1</v>
      </c>
      <c r="C12" s="412">
        <v>2</v>
      </c>
      <c r="D12" s="409">
        <v>3</v>
      </c>
      <c r="E12" s="409">
        <v>4</v>
      </c>
      <c r="F12" s="409">
        <v>5</v>
      </c>
      <c r="G12" s="409">
        <v>6</v>
      </c>
      <c r="H12" s="409">
        <v>7</v>
      </c>
      <c r="I12" s="409">
        <v>8</v>
      </c>
      <c r="J12" s="412">
        <v>9</v>
      </c>
      <c r="K12" s="409">
        <v>10</v>
      </c>
      <c r="L12" s="409">
        <v>11</v>
      </c>
      <c r="M12" s="409">
        <v>12</v>
      </c>
      <c r="N12" s="409">
        <v>13</v>
      </c>
      <c r="O12" s="409">
        <v>14</v>
      </c>
      <c r="P12" s="409">
        <v>15</v>
      </c>
      <c r="Q12" s="412">
        <v>16</v>
      </c>
      <c r="R12" s="409">
        <v>17</v>
      </c>
      <c r="S12" s="409">
        <v>18</v>
      </c>
      <c r="T12" s="409">
        <v>19</v>
      </c>
      <c r="U12" s="409">
        <v>20</v>
      </c>
      <c r="V12" s="409">
        <v>21</v>
      </c>
      <c r="W12" s="417">
        <v>22</v>
      </c>
      <c r="X12" s="418">
        <v>23</v>
      </c>
      <c r="Y12" s="417">
        <v>24</v>
      </c>
      <c r="Z12" s="417">
        <v>25</v>
      </c>
      <c r="AA12" s="417">
        <v>26</v>
      </c>
      <c r="AB12" s="417">
        <v>27</v>
      </c>
      <c r="AC12" s="409">
        <v>28</v>
      </c>
      <c r="AD12" s="417">
        <v>29</v>
      </c>
      <c r="AE12" s="418">
        <v>30</v>
      </c>
      <c r="AF12" s="417">
        <v>31</v>
      </c>
    </row>
    <row r="13" spans="1:32" ht="12.75" customHeight="1">
      <c r="A13" s="213" t="s">
        <v>127</v>
      </c>
      <c r="B13" s="213"/>
      <c r="C13" s="213"/>
      <c r="D13" s="213"/>
      <c r="E13" s="213"/>
      <c r="F13" s="213"/>
      <c r="G13" s="213"/>
      <c r="H13" s="213"/>
      <c r="I13" s="213"/>
      <c r="J13" s="213"/>
      <c r="K13" s="213"/>
      <c r="L13" s="213"/>
      <c r="M13" s="213"/>
      <c r="N13" s="213"/>
      <c r="O13" s="213"/>
      <c r="P13" s="213"/>
      <c r="Q13" s="213"/>
      <c r="R13" s="213"/>
      <c r="S13" s="404"/>
      <c r="T13" s="405"/>
      <c r="U13" s="405"/>
      <c r="V13" s="416"/>
      <c r="W13" s="819" t="s">
        <v>283</v>
      </c>
      <c r="X13" s="820"/>
      <c r="Y13" s="820"/>
      <c r="Z13" s="820"/>
      <c r="AA13" s="820"/>
      <c r="AB13" s="821"/>
      <c r="AC13" s="286"/>
      <c r="AD13" s="776" t="s">
        <v>399</v>
      </c>
      <c r="AE13" s="777"/>
      <c r="AF13" s="778"/>
    </row>
    <row r="14" spans="1:32">
      <c r="A14" s="213" t="s">
        <v>129</v>
      </c>
      <c r="B14" s="213"/>
      <c r="C14" s="213"/>
      <c r="D14" s="213"/>
      <c r="E14" s="213"/>
      <c r="F14" s="213"/>
      <c r="G14" s="213"/>
      <c r="H14" s="213"/>
      <c r="I14" s="213"/>
      <c r="J14" s="213"/>
      <c r="K14" s="213"/>
      <c r="L14" s="213"/>
      <c r="M14" s="213"/>
      <c r="N14" s="213"/>
      <c r="O14" s="213"/>
      <c r="P14" s="213"/>
      <c r="Q14" s="213"/>
      <c r="R14" s="213"/>
      <c r="S14" s="405"/>
      <c r="T14" s="405"/>
      <c r="U14" s="405"/>
      <c r="V14" s="416"/>
      <c r="W14" s="798" t="s">
        <v>279</v>
      </c>
      <c r="X14" s="799"/>
      <c r="Y14" s="799"/>
      <c r="Z14" s="799"/>
      <c r="AA14" s="799"/>
      <c r="AB14" s="800"/>
      <c r="AC14" s="286"/>
      <c r="AD14" s="779"/>
      <c r="AE14" s="780"/>
      <c r="AF14" s="781"/>
    </row>
    <row r="15" spans="1:32">
      <c r="A15" s="213" t="s">
        <v>276</v>
      </c>
      <c r="B15" s="213"/>
      <c r="C15" s="213"/>
      <c r="D15" s="213"/>
      <c r="E15" s="213"/>
      <c r="F15" s="213"/>
      <c r="G15" s="213"/>
      <c r="H15" s="213"/>
      <c r="I15" s="213"/>
      <c r="J15" s="213"/>
      <c r="K15" s="213"/>
      <c r="L15" s="213"/>
      <c r="M15" s="213"/>
      <c r="N15" s="213"/>
      <c r="O15" s="213"/>
      <c r="P15" s="213"/>
      <c r="Q15" s="213"/>
      <c r="R15" s="213"/>
      <c r="S15" s="405"/>
      <c r="T15" s="405"/>
      <c r="U15" s="405"/>
      <c r="V15" s="416"/>
      <c r="W15" s="798" t="s">
        <v>278</v>
      </c>
      <c r="X15" s="799"/>
      <c r="Y15" s="799"/>
      <c r="Z15" s="799"/>
      <c r="AA15" s="799"/>
      <c r="AB15" s="800"/>
      <c r="AC15" s="286"/>
      <c r="AD15" s="779"/>
      <c r="AE15" s="780"/>
      <c r="AF15" s="781"/>
    </row>
    <row r="16" spans="1:32">
      <c r="A16" s="213" t="s">
        <v>131</v>
      </c>
      <c r="B16" s="213"/>
      <c r="C16" s="213"/>
      <c r="D16" s="213"/>
      <c r="E16" s="213"/>
      <c r="F16" s="213"/>
      <c r="G16" s="213"/>
      <c r="H16" s="213"/>
      <c r="I16" s="213"/>
      <c r="J16" s="213"/>
      <c r="K16" s="213"/>
      <c r="L16" s="213"/>
      <c r="M16" s="213"/>
      <c r="N16" s="213"/>
      <c r="O16" s="213"/>
      <c r="P16" s="213"/>
      <c r="Q16" s="213"/>
      <c r="R16" s="213"/>
      <c r="S16" s="405"/>
      <c r="T16" s="405"/>
      <c r="U16" s="405"/>
      <c r="V16" s="416"/>
      <c r="W16" s="423"/>
      <c r="X16" s="424"/>
      <c r="Y16" s="424"/>
      <c r="Z16" s="424"/>
      <c r="AA16" s="425"/>
      <c r="AB16" s="426"/>
      <c r="AC16" s="286"/>
      <c r="AD16" s="779"/>
      <c r="AE16" s="780"/>
      <c r="AF16" s="781"/>
    </row>
    <row r="17" spans="1:32">
      <c r="A17" s="213" t="s">
        <v>128</v>
      </c>
      <c r="B17" s="213"/>
      <c r="C17" s="213"/>
      <c r="D17" s="213"/>
      <c r="E17" s="213"/>
      <c r="F17" s="213"/>
      <c r="G17" s="213"/>
      <c r="H17" s="213"/>
      <c r="I17" s="213"/>
      <c r="J17" s="213"/>
      <c r="K17" s="213"/>
      <c r="L17" s="213"/>
      <c r="M17" s="213"/>
      <c r="N17" s="213"/>
      <c r="O17" s="213"/>
      <c r="P17" s="213"/>
      <c r="Q17" s="213"/>
      <c r="R17" s="213"/>
      <c r="S17" s="405"/>
      <c r="T17" s="405"/>
      <c r="U17" s="405"/>
      <c r="V17" s="416"/>
      <c r="W17" s="828" t="s">
        <v>283</v>
      </c>
      <c r="X17" s="829"/>
      <c r="Y17" s="829"/>
      <c r="Z17" s="829"/>
      <c r="AA17" s="829"/>
      <c r="AB17" s="830"/>
      <c r="AC17" s="286"/>
      <c r="AD17" s="779"/>
      <c r="AE17" s="780"/>
      <c r="AF17" s="781"/>
    </row>
    <row r="18" spans="1:32">
      <c r="A18" s="213" t="s">
        <v>130</v>
      </c>
      <c r="B18" s="213"/>
      <c r="C18" s="213"/>
      <c r="D18" s="213"/>
      <c r="E18" s="213"/>
      <c r="F18" s="213"/>
      <c r="G18" s="213"/>
      <c r="H18" s="213"/>
      <c r="I18" s="213"/>
      <c r="J18" s="213"/>
      <c r="K18" s="213"/>
      <c r="L18" s="213"/>
      <c r="M18" s="213"/>
      <c r="N18" s="213"/>
      <c r="O18" s="213"/>
      <c r="P18" s="213"/>
      <c r="Q18" s="213"/>
      <c r="R18" s="213"/>
      <c r="S18" s="405"/>
      <c r="T18" s="405"/>
      <c r="U18" s="405"/>
      <c r="V18" s="416"/>
      <c r="W18" s="423"/>
      <c r="X18" s="424"/>
      <c r="Y18" s="424"/>
      <c r="Z18" s="424"/>
      <c r="AA18" s="425"/>
      <c r="AB18" s="426"/>
      <c r="AC18" s="286"/>
      <c r="AD18" s="779"/>
      <c r="AE18" s="780"/>
      <c r="AF18" s="781"/>
    </row>
    <row r="19" spans="1:32">
      <c r="A19" s="213" t="s">
        <v>132</v>
      </c>
      <c r="B19" s="213"/>
      <c r="C19" s="213"/>
      <c r="D19" s="213"/>
      <c r="E19" s="213"/>
      <c r="F19" s="213"/>
      <c r="G19" s="213"/>
      <c r="H19" s="213"/>
      <c r="I19" s="213"/>
      <c r="J19" s="213"/>
      <c r="K19" s="213"/>
      <c r="L19" s="213"/>
      <c r="M19" s="213"/>
      <c r="N19" s="213"/>
      <c r="O19" s="213"/>
      <c r="P19" s="213"/>
      <c r="Q19" s="213"/>
      <c r="R19" s="213"/>
      <c r="S19" s="405"/>
      <c r="T19" s="405"/>
      <c r="U19" s="405"/>
      <c r="V19" s="416"/>
      <c r="W19" s="429"/>
      <c r="X19" s="430"/>
      <c r="Y19" s="430"/>
      <c r="Z19" s="430"/>
      <c r="AA19" s="432"/>
      <c r="AB19" s="433"/>
      <c r="AC19" s="286"/>
      <c r="AD19" s="782"/>
      <c r="AE19" s="783"/>
      <c r="AF19" s="784"/>
    </row>
    <row r="20" spans="1:32">
      <c r="AD20" s="710"/>
    </row>
    <row r="21" spans="1:32">
      <c r="A21" s="213"/>
      <c r="B21" s="769">
        <v>42675</v>
      </c>
      <c r="C21" s="765"/>
      <c r="D21" s="765"/>
      <c r="E21" s="765"/>
      <c r="F21" s="765"/>
      <c r="G21" s="765"/>
      <c r="H21" s="765"/>
      <c r="I21" s="765"/>
      <c r="J21" s="765"/>
      <c r="K21" s="765"/>
      <c r="L21" s="765"/>
      <c r="M21" s="765"/>
      <c r="N21" s="765"/>
      <c r="O21" s="765"/>
      <c r="P21" s="765"/>
      <c r="Q21" s="765"/>
      <c r="R21" s="765"/>
      <c r="S21" s="765"/>
      <c r="T21" s="765"/>
      <c r="U21" s="765"/>
      <c r="V21" s="765"/>
      <c r="W21" s="765"/>
      <c r="X21" s="765"/>
      <c r="Y21" s="765"/>
      <c r="Z21" s="765"/>
      <c r="AA21" s="765"/>
      <c r="AB21" s="765"/>
      <c r="AC21" s="765"/>
      <c r="AD21" s="765"/>
      <c r="AE21" s="765"/>
      <c r="AF21" s="765"/>
    </row>
    <row r="22" spans="1:32">
      <c r="A22" s="214"/>
      <c r="B22" s="417">
        <v>1</v>
      </c>
      <c r="C22" s="409">
        <v>2</v>
      </c>
      <c r="D22" s="409">
        <v>3</v>
      </c>
      <c r="E22" s="409">
        <v>4</v>
      </c>
      <c r="F22" s="409">
        <v>5</v>
      </c>
      <c r="G22" s="412">
        <v>6</v>
      </c>
      <c r="H22" s="409">
        <v>7</v>
      </c>
      <c r="I22" s="409">
        <v>8</v>
      </c>
      <c r="J22" s="409">
        <v>9</v>
      </c>
      <c r="K22" s="409">
        <v>10</v>
      </c>
      <c r="L22" s="409">
        <v>11</v>
      </c>
      <c r="M22" s="409">
        <v>12</v>
      </c>
      <c r="N22" s="412">
        <v>13</v>
      </c>
      <c r="O22" s="409">
        <v>14</v>
      </c>
      <c r="P22" s="409">
        <v>15</v>
      </c>
      <c r="Q22" s="409">
        <v>16</v>
      </c>
      <c r="R22" s="417">
        <v>17</v>
      </c>
      <c r="S22" s="417">
        <v>18</v>
      </c>
      <c r="T22" s="417">
        <v>19</v>
      </c>
      <c r="U22" s="418">
        <v>20</v>
      </c>
      <c r="V22" s="417">
        <v>21</v>
      </c>
      <c r="W22" s="417">
        <v>22</v>
      </c>
      <c r="X22" s="417">
        <v>23</v>
      </c>
      <c r="Y22" s="417">
        <v>24</v>
      </c>
      <c r="Z22" s="417">
        <v>25</v>
      </c>
      <c r="AA22" s="417">
        <v>26</v>
      </c>
      <c r="AB22" s="418">
        <v>27</v>
      </c>
      <c r="AC22" s="409">
        <v>28</v>
      </c>
      <c r="AD22" s="409">
        <v>29</v>
      </c>
      <c r="AE22" s="409">
        <v>30</v>
      </c>
      <c r="AF22" s="414">
        <v>31</v>
      </c>
    </row>
    <row r="23" spans="1:32">
      <c r="A23" s="419" t="s">
        <v>206</v>
      </c>
      <c r="B23" s="707"/>
      <c r="C23" s="420"/>
      <c r="D23" s="338"/>
      <c r="E23" s="338"/>
      <c r="F23" s="338"/>
      <c r="G23" s="338"/>
      <c r="H23" s="338"/>
      <c r="I23" s="338"/>
      <c r="J23" s="338"/>
      <c r="K23" s="338"/>
      <c r="L23" s="338"/>
      <c r="M23" s="338"/>
      <c r="N23" s="338"/>
      <c r="O23" s="338"/>
      <c r="P23" s="338"/>
      <c r="Q23" s="428"/>
      <c r="R23" s="822" t="s">
        <v>280</v>
      </c>
      <c r="S23" s="823"/>
      <c r="T23" s="823"/>
      <c r="U23" s="823"/>
      <c r="V23" s="823"/>
      <c r="W23" s="823"/>
      <c r="X23" s="823"/>
      <c r="Y23" s="823"/>
      <c r="Z23" s="823"/>
      <c r="AA23" s="823"/>
      <c r="AB23" s="824"/>
      <c r="AC23" s="420"/>
      <c r="AD23" s="338"/>
      <c r="AE23" s="338"/>
      <c r="AF23" s="216"/>
    </row>
    <row r="24" spans="1:32">
      <c r="A24" s="419" t="s">
        <v>207</v>
      </c>
      <c r="B24" s="708"/>
      <c r="C24" s="420"/>
      <c r="D24" s="338"/>
      <c r="E24" s="338"/>
      <c r="F24" s="338"/>
      <c r="G24" s="338"/>
      <c r="H24" s="338"/>
      <c r="I24" s="338"/>
      <c r="J24" s="338"/>
      <c r="K24" s="338"/>
      <c r="L24" s="338"/>
      <c r="M24" s="338"/>
      <c r="N24" s="338"/>
      <c r="O24" s="338"/>
      <c r="P24" s="338"/>
      <c r="Q24" s="428"/>
      <c r="R24" s="825" t="s">
        <v>281</v>
      </c>
      <c r="S24" s="826"/>
      <c r="T24" s="826"/>
      <c r="U24" s="826"/>
      <c r="V24" s="826"/>
      <c r="W24" s="826"/>
      <c r="X24" s="826"/>
      <c r="Y24" s="826"/>
      <c r="Z24" s="826"/>
      <c r="AA24" s="826"/>
      <c r="AB24" s="827"/>
      <c r="AC24" s="420"/>
      <c r="AD24" s="338"/>
      <c r="AE24" s="338"/>
      <c r="AF24" s="216"/>
    </row>
    <row r="25" spans="1:32">
      <c r="A25" s="419" t="s">
        <v>209</v>
      </c>
      <c r="B25" s="708"/>
      <c r="C25" s="420"/>
      <c r="D25" s="338"/>
      <c r="E25" s="338"/>
      <c r="F25" s="338"/>
      <c r="G25" s="338"/>
      <c r="H25" s="338"/>
      <c r="I25" s="338"/>
      <c r="J25" s="338"/>
      <c r="K25" s="338"/>
      <c r="L25" s="338"/>
      <c r="M25" s="338"/>
      <c r="N25" s="338"/>
      <c r="O25" s="338"/>
      <c r="P25" s="338"/>
      <c r="Q25" s="338"/>
      <c r="R25" s="421"/>
      <c r="S25" s="421"/>
      <c r="T25" s="421"/>
      <c r="U25" s="421"/>
      <c r="V25" s="421"/>
      <c r="W25" s="421"/>
      <c r="X25" s="421"/>
      <c r="Y25" s="421"/>
      <c r="Z25" s="421"/>
      <c r="AA25" s="421"/>
      <c r="AB25" s="421"/>
      <c r="AC25" s="338"/>
      <c r="AD25" s="338"/>
      <c r="AE25" s="338"/>
      <c r="AF25" s="216"/>
    </row>
    <row r="26" spans="1:32">
      <c r="A26" s="419" t="s">
        <v>208</v>
      </c>
      <c r="B26" s="708"/>
      <c r="C26" s="420"/>
      <c r="D26" s="338"/>
      <c r="E26" s="338"/>
      <c r="F26" s="338"/>
      <c r="G26" s="338"/>
      <c r="H26" s="338"/>
      <c r="I26" s="338"/>
      <c r="J26" s="338"/>
      <c r="K26" s="338"/>
      <c r="L26" s="338"/>
      <c r="M26" s="338"/>
      <c r="N26" s="338"/>
      <c r="O26" s="338"/>
      <c r="P26" s="338"/>
      <c r="Q26" s="338"/>
      <c r="R26" s="431"/>
      <c r="S26" s="431"/>
      <c r="T26" s="431"/>
      <c r="U26" s="431"/>
      <c r="V26" s="431"/>
      <c r="W26" s="431"/>
      <c r="X26" s="431"/>
      <c r="Y26" s="431"/>
      <c r="Z26" s="431"/>
      <c r="AA26" s="431"/>
      <c r="AB26" s="431"/>
      <c r="AC26" s="338"/>
      <c r="AD26" s="338"/>
      <c r="AE26" s="338"/>
      <c r="AF26" s="216"/>
    </row>
    <row r="27" spans="1:32">
      <c r="A27" s="419" t="s">
        <v>213</v>
      </c>
      <c r="B27" s="708"/>
      <c r="C27" s="420"/>
      <c r="D27" s="338"/>
      <c r="E27" s="338"/>
      <c r="F27" s="338"/>
      <c r="G27" s="338"/>
      <c r="H27" s="338"/>
      <c r="I27" s="338"/>
      <c r="J27" s="338"/>
      <c r="K27" s="338"/>
      <c r="L27" s="338"/>
      <c r="M27" s="338"/>
      <c r="N27" s="338"/>
      <c r="O27" s="338"/>
      <c r="P27" s="338"/>
      <c r="Q27" s="428"/>
      <c r="R27" s="799" t="s">
        <v>282</v>
      </c>
      <c r="S27" s="799"/>
      <c r="T27" s="799"/>
      <c r="U27" s="799"/>
      <c r="V27" s="799"/>
      <c r="W27" s="799"/>
      <c r="X27" s="799"/>
      <c r="Y27" s="799"/>
      <c r="Z27" s="799"/>
      <c r="AA27" s="799"/>
      <c r="AB27" s="799"/>
      <c r="AC27" s="338"/>
      <c r="AD27" s="338"/>
      <c r="AE27" s="338"/>
      <c r="AF27" s="216"/>
    </row>
    <row r="28" spans="1:32">
      <c r="A28" s="419" t="s">
        <v>210</v>
      </c>
      <c r="B28" s="708"/>
      <c r="C28" s="420"/>
      <c r="D28" s="338"/>
      <c r="E28" s="338"/>
      <c r="F28" s="338"/>
      <c r="G28" s="338"/>
      <c r="H28" s="338"/>
      <c r="I28" s="338"/>
      <c r="J28" s="338"/>
      <c r="K28" s="338"/>
      <c r="L28" s="338"/>
      <c r="M28" s="338"/>
      <c r="N28" s="338"/>
      <c r="O28" s="338"/>
      <c r="P28" s="338"/>
      <c r="Q28" s="428"/>
      <c r="R28" s="831" t="s">
        <v>284</v>
      </c>
      <c r="S28" s="832"/>
      <c r="T28" s="832"/>
      <c r="U28" s="832"/>
      <c r="V28" s="832"/>
      <c r="W28" s="832"/>
      <c r="X28" s="832"/>
      <c r="Y28" s="832"/>
      <c r="Z28" s="832"/>
      <c r="AA28" s="832"/>
      <c r="AB28" s="833"/>
      <c r="AC28" s="420"/>
      <c r="AD28" s="338"/>
      <c r="AE28" s="338"/>
      <c r="AF28" s="216"/>
    </row>
    <row r="29" spans="1:32">
      <c r="A29" s="213" t="s">
        <v>128</v>
      </c>
      <c r="B29" s="708"/>
      <c r="C29" s="420"/>
      <c r="D29" s="338"/>
      <c r="E29" s="338"/>
      <c r="F29" s="338"/>
      <c r="G29" s="338"/>
      <c r="H29" s="338"/>
      <c r="I29" s="338"/>
      <c r="J29" s="338"/>
      <c r="K29" s="338"/>
      <c r="L29" s="338"/>
      <c r="M29" s="338"/>
      <c r="N29" s="338"/>
      <c r="O29" s="338"/>
      <c r="P29" s="338"/>
      <c r="Q29" s="338"/>
      <c r="R29" s="421"/>
      <c r="S29" s="421"/>
      <c r="T29" s="421"/>
      <c r="U29" s="421"/>
      <c r="V29" s="421"/>
      <c r="W29" s="421"/>
      <c r="X29" s="421"/>
      <c r="Y29" s="421"/>
      <c r="Z29" s="421"/>
      <c r="AA29" s="421"/>
      <c r="AB29" s="421"/>
      <c r="AC29" s="338"/>
      <c r="AD29" s="338"/>
      <c r="AE29" s="338"/>
      <c r="AF29" s="216"/>
    </row>
    <row r="30" spans="1:32">
      <c r="A30" s="213" t="s">
        <v>130</v>
      </c>
      <c r="B30" s="709"/>
      <c r="C30" s="420"/>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216"/>
    </row>
    <row r="32" spans="1:32">
      <c r="B32" s="769">
        <v>42705</v>
      </c>
      <c r="C32" s="765"/>
      <c r="D32" s="765"/>
      <c r="E32" s="765"/>
      <c r="F32" s="765"/>
      <c r="G32" s="765"/>
      <c r="H32" s="765"/>
      <c r="I32" s="765"/>
      <c r="J32" s="765"/>
      <c r="K32" s="765"/>
      <c r="L32" s="765"/>
      <c r="M32" s="765"/>
      <c r="N32" s="765"/>
      <c r="O32" s="765"/>
      <c r="P32" s="765"/>
      <c r="Q32" s="765"/>
      <c r="R32" s="765"/>
      <c r="S32" s="765"/>
      <c r="T32" s="765"/>
      <c r="U32" s="765"/>
      <c r="V32" s="765"/>
      <c r="W32" s="765"/>
      <c r="X32" s="765"/>
      <c r="Y32" s="765"/>
      <c r="Z32" s="765"/>
      <c r="AA32" s="765"/>
      <c r="AB32" s="765"/>
      <c r="AC32" s="765"/>
      <c r="AD32" s="765"/>
      <c r="AE32" s="765"/>
      <c r="AF32" s="765"/>
    </row>
    <row r="33" spans="1:32">
      <c r="A33" s="214"/>
      <c r="B33" s="401">
        <v>1</v>
      </c>
      <c r="C33" s="401">
        <v>2</v>
      </c>
      <c r="D33" s="401">
        <v>3</v>
      </c>
      <c r="E33" s="217">
        <v>4</v>
      </c>
      <c r="F33" s="401">
        <v>5</v>
      </c>
      <c r="G33" s="401">
        <v>6</v>
      </c>
      <c r="H33" s="401">
        <v>7</v>
      </c>
      <c r="I33" s="401">
        <v>8</v>
      </c>
      <c r="J33" s="401">
        <v>9</v>
      </c>
      <c r="K33" s="401">
        <v>10</v>
      </c>
      <c r="L33" s="217">
        <v>11</v>
      </c>
      <c r="M33" s="232">
        <v>12</v>
      </c>
      <c r="N33" s="232">
        <v>13</v>
      </c>
      <c r="O33" s="232">
        <v>14</v>
      </c>
      <c r="P33" s="232">
        <v>15</v>
      </c>
      <c r="Q33" s="232">
        <v>16</v>
      </c>
      <c r="R33" s="232">
        <v>17</v>
      </c>
      <c r="S33" s="439">
        <v>18</v>
      </c>
      <c r="T33" s="232">
        <v>19</v>
      </c>
      <c r="U33" s="232">
        <v>20</v>
      </c>
      <c r="V33" s="232">
        <v>21</v>
      </c>
      <c r="W33" s="232">
        <v>22</v>
      </c>
      <c r="X33" s="401">
        <v>23</v>
      </c>
      <c r="Y33" s="401">
        <v>24</v>
      </c>
      <c r="Z33" s="217">
        <v>25</v>
      </c>
      <c r="AA33" s="401">
        <v>26</v>
      </c>
      <c r="AB33" s="401">
        <v>27</v>
      </c>
      <c r="AC33" s="401">
        <v>28</v>
      </c>
      <c r="AD33" s="401">
        <v>29</v>
      </c>
      <c r="AE33" s="401">
        <v>30</v>
      </c>
      <c r="AF33" s="401">
        <v>31</v>
      </c>
    </row>
    <row r="34" spans="1:32">
      <c r="A34" s="261" t="s">
        <v>206</v>
      </c>
      <c r="B34" s="224"/>
      <c r="C34" s="224"/>
      <c r="D34" s="224"/>
      <c r="E34" s="224"/>
      <c r="F34" s="224"/>
      <c r="G34" s="224"/>
      <c r="H34" s="224"/>
      <c r="I34" s="224"/>
      <c r="J34" s="224"/>
      <c r="K34" s="224"/>
      <c r="L34" s="434"/>
      <c r="M34" s="770" t="s">
        <v>285</v>
      </c>
      <c r="N34" s="771"/>
      <c r="O34" s="771"/>
      <c r="P34" s="771"/>
      <c r="Q34" s="772"/>
      <c r="R34" s="773" t="s">
        <v>286</v>
      </c>
      <c r="S34" s="774"/>
      <c r="T34" s="774"/>
      <c r="U34" s="774"/>
      <c r="V34" s="774"/>
      <c r="W34" s="775"/>
      <c r="X34" s="435"/>
      <c r="Y34" s="224"/>
      <c r="Z34" s="224"/>
      <c r="AA34" s="224"/>
      <c r="AB34" s="224"/>
      <c r="AC34" s="224"/>
      <c r="AD34" s="224"/>
      <c r="AE34" s="224"/>
      <c r="AF34" s="224"/>
    </row>
    <row r="35" spans="1:32">
      <c r="A35" s="261" t="s">
        <v>207</v>
      </c>
      <c r="B35" s="224"/>
      <c r="C35" s="224"/>
      <c r="D35" s="224"/>
      <c r="E35" s="224"/>
      <c r="F35" s="224"/>
      <c r="G35" s="224"/>
      <c r="H35" s="224"/>
      <c r="I35" s="224"/>
      <c r="J35" s="224"/>
      <c r="K35" s="224"/>
      <c r="L35" s="434"/>
      <c r="M35" s="436"/>
      <c r="N35" s="437"/>
      <c r="O35" s="437"/>
      <c r="P35" s="437"/>
      <c r="Q35" s="437"/>
      <c r="R35" s="441"/>
      <c r="S35" s="442"/>
      <c r="T35" s="442"/>
      <c r="U35" s="442"/>
      <c r="V35" s="442"/>
      <c r="W35" s="443"/>
      <c r="X35" s="435"/>
      <c r="Y35" s="224"/>
      <c r="Z35" s="224"/>
      <c r="AA35" s="224"/>
      <c r="AB35" s="224"/>
      <c r="AC35" s="224"/>
      <c r="AD35" s="224"/>
      <c r="AE35" s="224"/>
      <c r="AF35" s="224"/>
    </row>
    <row r="36" spans="1:32">
      <c r="A36" s="261" t="s">
        <v>209</v>
      </c>
      <c r="B36" s="224"/>
      <c r="C36" s="224"/>
      <c r="D36" s="224"/>
      <c r="E36" s="224"/>
      <c r="F36" s="224"/>
      <c r="G36" s="224"/>
      <c r="H36" s="224"/>
      <c r="I36" s="224"/>
      <c r="J36" s="224"/>
      <c r="K36" s="224"/>
      <c r="L36" s="224"/>
      <c r="M36" s="770" t="s">
        <v>285</v>
      </c>
      <c r="N36" s="771"/>
      <c r="O36" s="771"/>
      <c r="P36" s="771"/>
      <c r="Q36" s="772"/>
      <c r="R36" s="773" t="s">
        <v>286</v>
      </c>
      <c r="S36" s="774"/>
      <c r="T36" s="774"/>
      <c r="U36" s="774"/>
      <c r="V36" s="774"/>
      <c r="W36" s="775"/>
      <c r="X36" s="224"/>
      <c r="Y36" s="224"/>
      <c r="Z36" s="224"/>
      <c r="AA36" s="224"/>
      <c r="AB36" s="224"/>
      <c r="AC36" s="224"/>
      <c r="AD36" s="224"/>
      <c r="AE36" s="224"/>
      <c r="AF36" s="224"/>
    </row>
    <row r="37" spans="1:32">
      <c r="A37" s="261" t="s">
        <v>208</v>
      </c>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row>
    <row r="38" spans="1:32">
      <c r="A38" s="261" t="s">
        <v>213</v>
      </c>
      <c r="B38" s="224"/>
      <c r="C38" s="224"/>
      <c r="D38" s="224"/>
      <c r="E38" s="224"/>
      <c r="F38" s="224"/>
      <c r="G38" s="224"/>
      <c r="H38" s="224"/>
      <c r="I38" s="224"/>
      <c r="J38" s="224"/>
      <c r="K38" s="224"/>
      <c r="L38" s="224"/>
      <c r="M38" s="770" t="s">
        <v>285</v>
      </c>
      <c r="N38" s="771"/>
      <c r="O38" s="771"/>
      <c r="P38" s="771"/>
      <c r="Q38" s="772"/>
      <c r="R38" s="773" t="s">
        <v>286</v>
      </c>
      <c r="S38" s="774"/>
      <c r="T38" s="774"/>
      <c r="U38" s="774"/>
      <c r="V38" s="774"/>
      <c r="W38" s="775"/>
      <c r="X38" s="224"/>
      <c r="Y38" s="224"/>
      <c r="Z38" s="224"/>
      <c r="AA38" s="224"/>
      <c r="AB38" s="224"/>
      <c r="AC38" s="224"/>
      <c r="AD38" s="224"/>
      <c r="AE38" s="224"/>
      <c r="AF38" s="224"/>
    </row>
    <row r="39" spans="1:32">
      <c r="A39" s="261" t="s">
        <v>210</v>
      </c>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row>
    <row r="40" spans="1:32">
      <c r="A40" s="261" t="s">
        <v>211</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row>
    <row r="41" spans="1:32">
      <c r="A41" s="261" t="s">
        <v>212</v>
      </c>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row>
    <row r="43" spans="1:32">
      <c r="A43" s="213"/>
      <c r="B43" s="769">
        <v>42736</v>
      </c>
      <c r="C43" s="765"/>
      <c r="D43" s="765"/>
      <c r="E43" s="765"/>
      <c r="F43" s="765"/>
      <c r="G43" s="765"/>
      <c r="H43" s="765"/>
      <c r="I43" s="765"/>
      <c r="J43" s="765"/>
      <c r="K43" s="765"/>
      <c r="L43" s="765"/>
      <c r="M43" s="765"/>
      <c r="N43" s="765"/>
      <c r="O43" s="765"/>
      <c r="P43" s="765"/>
      <c r="Q43" s="765"/>
      <c r="R43" s="765"/>
      <c r="S43" s="765"/>
      <c r="T43" s="765"/>
      <c r="U43" s="765"/>
      <c r="V43" s="765"/>
      <c r="W43" s="765"/>
      <c r="X43" s="765"/>
      <c r="Y43" s="765"/>
      <c r="Z43" s="765"/>
      <c r="AA43" s="765"/>
      <c r="AB43" s="765"/>
      <c r="AC43" s="765"/>
      <c r="AD43" s="765"/>
      <c r="AE43" s="765"/>
      <c r="AF43" s="765"/>
    </row>
    <row r="44" spans="1:32">
      <c r="A44" s="214"/>
      <c r="B44" s="217">
        <v>1</v>
      </c>
      <c r="C44" s="401">
        <v>2</v>
      </c>
      <c r="D44" s="401">
        <v>3</v>
      </c>
      <c r="E44" s="401">
        <v>4</v>
      </c>
      <c r="F44" s="401">
        <v>5</v>
      </c>
      <c r="G44" s="401">
        <v>6</v>
      </c>
      <c r="H44" s="401">
        <v>7</v>
      </c>
      <c r="I44" s="217">
        <v>8</v>
      </c>
      <c r="J44" s="401">
        <v>9</v>
      </c>
      <c r="K44" s="401">
        <v>10</v>
      </c>
      <c r="L44" s="401">
        <v>11</v>
      </c>
      <c r="M44" s="401">
        <v>12</v>
      </c>
      <c r="N44" s="401">
        <v>13</v>
      </c>
      <c r="O44" s="401">
        <v>14</v>
      </c>
      <c r="P44" s="439">
        <v>15</v>
      </c>
      <c r="Q44" s="232">
        <v>16</v>
      </c>
      <c r="R44" s="232">
        <v>17</v>
      </c>
      <c r="S44" s="232">
        <v>18</v>
      </c>
      <c r="T44" s="232">
        <v>19</v>
      </c>
      <c r="U44" s="232">
        <v>20</v>
      </c>
      <c r="V44" s="232">
        <v>21</v>
      </c>
      <c r="W44" s="439">
        <v>22</v>
      </c>
      <c r="X44" s="232">
        <v>23</v>
      </c>
      <c r="Y44" s="232">
        <v>24</v>
      </c>
      <c r="Z44" s="401">
        <v>25</v>
      </c>
      <c r="AA44" s="401">
        <v>26</v>
      </c>
      <c r="AB44" s="401">
        <v>27</v>
      </c>
      <c r="AC44" s="401">
        <v>28</v>
      </c>
      <c r="AD44" s="217">
        <v>29</v>
      </c>
      <c r="AE44" s="401">
        <v>30</v>
      </c>
      <c r="AF44" s="401">
        <v>31</v>
      </c>
    </row>
    <row r="45" spans="1:32">
      <c r="A45" s="715"/>
      <c r="B45" s="218"/>
      <c r="C45" s="218"/>
      <c r="D45" s="218"/>
      <c r="E45" s="218"/>
      <c r="F45" s="218"/>
      <c r="G45" s="218"/>
      <c r="H45" s="218"/>
      <c r="I45" s="218"/>
      <c r="J45" s="218"/>
      <c r="K45" s="218"/>
      <c r="L45" s="218"/>
      <c r="M45" s="218"/>
      <c r="N45" s="218"/>
      <c r="O45" s="722"/>
      <c r="P45" s="218"/>
      <c r="Q45" s="218"/>
      <c r="R45" s="810" t="s">
        <v>403</v>
      </c>
      <c r="S45" s="811"/>
      <c r="T45" s="811"/>
      <c r="U45" s="811"/>
      <c r="V45" s="812"/>
      <c r="W45" s="806" t="s">
        <v>402</v>
      </c>
      <c r="X45" s="762"/>
      <c r="Y45" s="762"/>
      <c r="Z45" s="762"/>
      <c r="AA45" s="762"/>
      <c r="AB45" s="762"/>
      <c r="AC45" s="762"/>
      <c r="AD45" s="763"/>
      <c r="AE45" s="218"/>
      <c r="AF45" s="218"/>
    </row>
    <row r="46" spans="1:32" ht="12.75" customHeight="1">
      <c r="A46" s="261" t="s">
        <v>206</v>
      </c>
      <c r="B46" s="408"/>
      <c r="C46" s="408"/>
      <c r="D46" s="408"/>
      <c r="E46" s="408"/>
      <c r="F46" s="408"/>
      <c r="G46" s="408"/>
      <c r="H46" s="408"/>
      <c r="I46" s="408"/>
      <c r="J46" s="408"/>
      <c r="K46" s="408"/>
      <c r="L46" s="408"/>
      <c r="M46" s="408"/>
      <c r="N46" s="408"/>
      <c r="O46" s="445"/>
      <c r="P46" s="785" t="s">
        <v>287</v>
      </c>
      <c r="Q46" s="786"/>
      <c r="R46" s="786"/>
      <c r="S46" s="786"/>
      <c r="T46" s="786"/>
      <c r="U46" s="786"/>
      <c r="V46" s="786"/>
      <c r="W46" s="786"/>
      <c r="X46" s="786"/>
      <c r="Y46" s="787"/>
      <c r="Z46" s="446"/>
      <c r="AA46" s="408"/>
      <c r="AB46" s="408"/>
      <c r="AC46" s="408"/>
      <c r="AD46" s="408"/>
      <c r="AE46" s="408"/>
      <c r="AF46" s="408"/>
    </row>
    <row r="47" spans="1:32">
      <c r="A47" s="261" t="s">
        <v>207</v>
      </c>
      <c r="B47" s="408"/>
      <c r="C47" s="408"/>
      <c r="D47" s="408"/>
      <c r="E47" s="408"/>
      <c r="F47" s="408"/>
      <c r="G47" s="408"/>
      <c r="H47" s="408"/>
      <c r="I47" s="408"/>
      <c r="J47" s="408"/>
      <c r="K47" s="408"/>
      <c r="L47" s="408"/>
      <c r="M47" s="408"/>
      <c r="N47" s="408"/>
      <c r="O47" s="445"/>
      <c r="P47" s="788" t="s">
        <v>288</v>
      </c>
      <c r="Q47" s="789"/>
      <c r="R47" s="789"/>
      <c r="S47" s="789"/>
      <c r="T47" s="789"/>
      <c r="U47" s="789"/>
      <c r="V47" s="789"/>
      <c r="W47" s="789"/>
      <c r="X47" s="789"/>
      <c r="Y47" s="790"/>
      <c r="Z47" s="446"/>
      <c r="AA47" s="408"/>
      <c r="AB47" s="408"/>
      <c r="AC47" s="408"/>
      <c r="AD47" s="408"/>
      <c r="AE47" s="408"/>
      <c r="AF47" s="408"/>
    </row>
    <row r="48" spans="1:32">
      <c r="A48" s="261" t="s">
        <v>209</v>
      </c>
      <c r="B48" s="408"/>
      <c r="C48" s="408"/>
      <c r="D48" s="408"/>
      <c r="E48" s="408"/>
      <c r="F48" s="408"/>
      <c r="G48" s="408"/>
      <c r="H48" s="408"/>
      <c r="I48" s="408"/>
      <c r="J48" s="408"/>
      <c r="K48" s="408"/>
      <c r="L48" s="408"/>
      <c r="M48" s="408"/>
      <c r="N48" s="408"/>
      <c r="O48" s="408"/>
      <c r="P48" s="447"/>
      <c r="Q48" s="447"/>
      <c r="R48" s="447"/>
      <c r="S48" s="447"/>
      <c r="T48" s="447"/>
      <c r="U48" s="447"/>
      <c r="V48" s="447"/>
      <c r="W48" s="447"/>
      <c r="X48" s="447"/>
      <c r="Y48" s="447"/>
      <c r="Z48" s="408"/>
      <c r="AA48" s="408"/>
      <c r="AB48" s="408"/>
      <c r="AC48" s="408"/>
      <c r="AD48" s="408"/>
      <c r="AE48" s="408"/>
      <c r="AF48" s="408"/>
    </row>
    <row r="49" spans="1:32">
      <c r="A49" s="261" t="s">
        <v>208</v>
      </c>
      <c r="B49" s="408"/>
      <c r="C49" s="408"/>
      <c r="D49" s="408"/>
      <c r="E49" s="408"/>
      <c r="F49" s="408"/>
      <c r="G49" s="408"/>
      <c r="H49" s="408"/>
      <c r="I49" s="408"/>
      <c r="J49" s="408"/>
      <c r="K49" s="408"/>
      <c r="L49" s="408"/>
      <c r="M49" s="408"/>
      <c r="N49" s="408"/>
      <c r="O49" s="408"/>
      <c r="P49" s="450"/>
      <c r="Q49" s="450"/>
      <c r="R49" s="450"/>
      <c r="S49" s="450"/>
      <c r="T49" s="450"/>
      <c r="U49" s="450"/>
      <c r="V49" s="450"/>
      <c r="W49" s="450"/>
      <c r="X49" s="450"/>
      <c r="Y49" s="450"/>
      <c r="Z49" s="408"/>
      <c r="AA49" s="408"/>
      <c r="AB49" s="408"/>
      <c r="AC49" s="408"/>
      <c r="AD49" s="408"/>
      <c r="AE49" s="408"/>
      <c r="AF49" s="408"/>
    </row>
    <row r="50" spans="1:32" ht="12.75" customHeight="1">
      <c r="A50" s="261" t="s">
        <v>213</v>
      </c>
      <c r="B50" s="408"/>
      <c r="C50" s="408"/>
      <c r="D50" s="408"/>
      <c r="E50" s="408"/>
      <c r="F50" s="408"/>
      <c r="G50" s="408"/>
      <c r="H50" s="408"/>
      <c r="I50" s="408"/>
      <c r="J50" s="408"/>
      <c r="K50" s="408"/>
      <c r="L50" s="408"/>
      <c r="M50" s="408"/>
      <c r="N50" s="408"/>
      <c r="O50" s="445"/>
      <c r="P50" s="770" t="s">
        <v>284</v>
      </c>
      <c r="Q50" s="771"/>
      <c r="R50" s="771"/>
      <c r="S50" s="771"/>
      <c r="T50" s="771"/>
      <c r="U50" s="771"/>
      <c r="V50" s="771"/>
      <c r="W50" s="771"/>
      <c r="X50" s="771"/>
      <c r="Y50" s="772"/>
      <c r="Z50" s="446"/>
      <c r="AA50" s="408"/>
      <c r="AB50" s="408"/>
      <c r="AC50" s="408"/>
      <c r="AD50" s="408"/>
      <c r="AE50" s="408"/>
      <c r="AF50" s="408"/>
    </row>
    <row r="51" spans="1:32">
      <c r="A51" s="261" t="s">
        <v>210</v>
      </c>
      <c r="B51" s="408"/>
      <c r="C51" s="408"/>
      <c r="D51" s="408"/>
      <c r="E51" s="408"/>
      <c r="F51" s="408"/>
      <c r="G51" s="408"/>
      <c r="H51" s="408"/>
      <c r="I51" s="408"/>
      <c r="J51" s="408"/>
      <c r="K51" s="408"/>
      <c r="L51" s="408"/>
      <c r="M51" s="408"/>
      <c r="N51" s="408"/>
      <c r="O51" s="445"/>
      <c r="P51" s="436"/>
      <c r="Q51" s="437"/>
      <c r="R51" s="437"/>
      <c r="S51" s="437"/>
      <c r="T51" s="437"/>
      <c r="U51" s="437"/>
      <c r="V51" s="437"/>
      <c r="W51" s="437"/>
      <c r="X51" s="437"/>
      <c r="Y51" s="438"/>
      <c r="Z51" s="446"/>
      <c r="AA51" s="408"/>
      <c r="AB51" s="408"/>
      <c r="AC51" s="408"/>
      <c r="AD51" s="408"/>
      <c r="AE51" s="408"/>
      <c r="AF51" s="408"/>
    </row>
    <row r="52" spans="1:32">
      <c r="A52" s="261" t="s">
        <v>211</v>
      </c>
      <c r="B52" s="408"/>
      <c r="C52" s="408"/>
      <c r="D52" s="408"/>
      <c r="E52" s="408"/>
      <c r="F52" s="408"/>
      <c r="G52" s="408"/>
      <c r="H52" s="408"/>
      <c r="I52" s="408"/>
      <c r="J52" s="408"/>
      <c r="K52" s="408"/>
      <c r="L52" s="408"/>
      <c r="M52" s="408"/>
      <c r="N52" s="408"/>
      <c r="O52" s="408"/>
      <c r="P52" s="447"/>
      <c r="Q52" s="447"/>
      <c r="R52" s="447"/>
      <c r="S52" s="447"/>
      <c r="T52" s="447"/>
      <c r="U52" s="447"/>
      <c r="V52" s="447"/>
      <c r="W52" s="447"/>
      <c r="X52" s="447"/>
      <c r="Y52" s="447"/>
      <c r="Z52" s="408"/>
      <c r="AA52" s="408"/>
      <c r="AB52" s="408"/>
      <c r="AC52" s="408"/>
      <c r="AD52" s="408"/>
      <c r="AE52" s="408"/>
      <c r="AF52" s="408"/>
    </row>
    <row r="53" spans="1:32">
      <c r="A53" s="261" t="s">
        <v>212</v>
      </c>
      <c r="B53" s="408"/>
      <c r="C53" s="408"/>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row>
    <row r="55" spans="1:32">
      <c r="A55" s="213"/>
      <c r="B55" s="769">
        <v>42767</v>
      </c>
      <c r="C55" s="765"/>
      <c r="D55" s="765"/>
      <c r="E55" s="765"/>
      <c r="F55" s="765"/>
      <c r="G55" s="765"/>
      <c r="H55" s="765"/>
      <c r="I55" s="765"/>
      <c r="J55" s="765"/>
      <c r="K55" s="765"/>
      <c r="L55" s="765"/>
      <c r="M55" s="765"/>
      <c r="N55" s="765"/>
      <c r="O55" s="765"/>
      <c r="P55" s="765"/>
      <c r="Q55" s="765"/>
      <c r="R55" s="765"/>
      <c r="S55" s="765"/>
      <c r="T55" s="765"/>
      <c r="U55" s="765"/>
      <c r="V55" s="765"/>
      <c r="W55" s="765"/>
      <c r="X55" s="765"/>
      <c r="Y55" s="765"/>
      <c r="Z55" s="765"/>
      <c r="AA55" s="765"/>
      <c r="AB55" s="765"/>
      <c r="AC55" s="765"/>
      <c r="AD55" s="765"/>
      <c r="AE55" s="765"/>
      <c r="AF55" s="765"/>
    </row>
    <row r="56" spans="1:32">
      <c r="A56" s="214"/>
      <c r="B56" s="409">
        <v>1</v>
      </c>
      <c r="C56" s="409">
        <v>2</v>
      </c>
      <c r="D56" s="409">
        <v>3</v>
      </c>
      <c r="E56" s="409">
        <v>4</v>
      </c>
      <c r="F56" s="412">
        <v>5</v>
      </c>
      <c r="G56" s="409">
        <v>6</v>
      </c>
      <c r="H56" s="409">
        <v>7</v>
      </c>
      <c r="I56" s="409">
        <v>8</v>
      </c>
      <c r="J56" s="409">
        <v>9</v>
      </c>
      <c r="K56" s="409">
        <v>10</v>
      </c>
      <c r="L56" s="409">
        <v>11</v>
      </c>
      <c r="M56" s="412">
        <v>12</v>
      </c>
      <c r="N56" s="409">
        <v>13</v>
      </c>
      <c r="O56" s="409">
        <v>14</v>
      </c>
      <c r="P56" s="409">
        <v>15</v>
      </c>
      <c r="Q56" s="417">
        <v>16</v>
      </c>
      <c r="R56" s="417">
        <v>17</v>
      </c>
      <c r="S56" s="417">
        <v>18</v>
      </c>
      <c r="T56" s="418">
        <v>19</v>
      </c>
      <c r="U56" s="417">
        <v>20</v>
      </c>
      <c r="V56" s="417">
        <v>21</v>
      </c>
      <c r="W56" s="417">
        <v>22</v>
      </c>
      <c r="X56" s="417">
        <v>23</v>
      </c>
      <c r="Y56" s="417">
        <v>24</v>
      </c>
      <c r="Z56" s="417">
        <v>25</v>
      </c>
      <c r="AA56" s="418">
        <v>26</v>
      </c>
      <c r="AB56" s="417">
        <v>27</v>
      </c>
      <c r="AC56" s="417">
        <v>28</v>
      </c>
      <c r="AD56" s="413">
        <v>29</v>
      </c>
      <c r="AE56" s="413">
        <v>30</v>
      </c>
      <c r="AF56" s="413">
        <v>31</v>
      </c>
    </row>
    <row r="57" spans="1:32" ht="12.75" customHeight="1">
      <c r="A57" s="261" t="s">
        <v>206</v>
      </c>
      <c r="B57" s="407"/>
      <c r="C57" s="407"/>
      <c r="D57" s="407"/>
      <c r="E57" s="407"/>
      <c r="F57" s="407"/>
      <c r="G57" s="407"/>
      <c r="H57" s="407"/>
      <c r="I57" s="407"/>
      <c r="J57" s="407"/>
      <c r="K57" s="407"/>
      <c r="L57" s="407"/>
      <c r="M57" s="407"/>
      <c r="N57" s="407"/>
      <c r="O57" s="407"/>
      <c r="P57" s="451"/>
      <c r="Q57" s="448"/>
      <c r="R57" s="459"/>
      <c r="S57" s="455"/>
      <c r="T57" s="455"/>
      <c r="U57" s="819" t="s">
        <v>400</v>
      </c>
      <c r="V57" s="820"/>
      <c r="W57" s="820"/>
      <c r="X57" s="820"/>
      <c r="Y57" s="820"/>
      <c r="Z57" s="820"/>
      <c r="AA57" s="464"/>
      <c r="AB57" s="834" t="s">
        <v>316</v>
      </c>
      <c r="AC57" s="837" t="s">
        <v>317</v>
      </c>
      <c r="AD57" s="479"/>
      <c r="AE57" s="415"/>
      <c r="AF57" s="415"/>
    </row>
    <row r="58" spans="1:32">
      <c r="A58" s="261" t="s">
        <v>207</v>
      </c>
      <c r="B58" s="407"/>
      <c r="C58" s="407"/>
      <c r="D58" s="407"/>
      <c r="E58" s="407"/>
      <c r="F58" s="407"/>
      <c r="G58" s="407"/>
      <c r="H58" s="407"/>
      <c r="I58" s="407"/>
      <c r="J58" s="407"/>
      <c r="K58" s="407"/>
      <c r="L58" s="407"/>
      <c r="M58" s="407"/>
      <c r="N58" s="407"/>
      <c r="O58" s="407"/>
      <c r="P58" s="451"/>
      <c r="Q58" s="460"/>
      <c r="R58" s="461"/>
      <c r="S58" s="454"/>
      <c r="T58" s="454"/>
      <c r="U58" s="828" t="s">
        <v>291</v>
      </c>
      <c r="V58" s="799"/>
      <c r="W58" s="799"/>
      <c r="X58" s="799"/>
      <c r="Y58" s="799"/>
      <c r="Z58" s="799"/>
      <c r="AA58" s="463"/>
      <c r="AB58" s="835"/>
      <c r="AC58" s="838"/>
      <c r="AD58" s="479"/>
      <c r="AE58" s="415"/>
      <c r="AF58" s="415"/>
    </row>
    <row r="59" spans="1:32">
      <c r="A59" s="261" t="s">
        <v>209</v>
      </c>
      <c r="B59" s="407"/>
      <c r="C59" s="407"/>
      <c r="D59" s="407"/>
      <c r="E59" s="407"/>
      <c r="F59" s="407"/>
      <c r="G59" s="407"/>
      <c r="H59" s="407"/>
      <c r="I59" s="407"/>
      <c r="J59" s="407"/>
      <c r="K59" s="407"/>
      <c r="L59" s="407"/>
      <c r="M59" s="407"/>
      <c r="N59" s="407"/>
      <c r="O59" s="407"/>
      <c r="P59" s="451"/>
      <c r="Q59" s="460"/>
      <c r="R59" s="461"/>
      <c r="S59" s="794" t="s">
        <v>289</v>
      </c>
      <c r="T59" s="794"/>
      <c r="U59" s="798" t="s">
        <v>278</v>
      </c>
      <c r="V59" s="799"/>
      <c r="W59" s="799"/>
      <c r="X59" s="799"/>
      <c r="Y59" s="799"/>
      <c r="Z59" s="799"/>
      <c r="AA59" s="463"/>
      <c r="AB59" s="835"/>
      <c r="AC59" s="838"/>
      <c r="AD59" s="479"/>
      <c r="AE59" s="415"/>
      <c r="AF59" s="415"/>
    </row>
    <row r="60" spans="1:32">
      <c r="A60" s="261" t="s">
        <v>208</v>
      </c>
      <c r="B60" s="407"/>
      <c r="C60" s="407"/>
      <c r="D60" s="407"/>
      <c r="E60" s="407"/>
      <c r="F60" s="407"/>
      <c r="G60" s="407"/>
      <c r="H60" s="407"/>
      <c r="I60" s="407"/>
      <c r="J60" s="407"/>
      <c r="K60" s="407"/>
      <c r="L60" s="407"/>
      <c r="M60" s="407"/>
      <c r="N60" s="407"/>
      <c r="O60" s="407"/>
      <c r="P60" s="451"/>
      <c r="Q60" s="407"/>
      <c r="R60" s="407"/>
      <c r="S60" s="454"/>
      <c r="T60" s="454"/>
      <c r="U60" s="423"/>
      <c r="V60" s="424"/>
      <c r="W60" s="424"/>
      <c r="X60" s="424"/>
      <c r="Y60" s="425"/>
      <c r="Z60" s="425"/>
      <c r="AA60" s="463"/>
      <c r="AB60" s="835"/>
      <c r="AC60" s="838"/>
      <c r="AD60" s="479"/>
      <c r="AE60" s="415"/>
      <c r="AF60" s="415"/>
    </row>
    <row r="61" spans="1:32">
      <c r="A61" s="261" t="s">
        <v>213</v>
      </c>
      <c r="B61" s="407"/>
      <c r="C61" s="407"/>
      <c r="D61" s="407"/>
      <c r="E61" s="407"/>
      <c r="F61" s="407"/>
      <c r="G61" s="407"/>
      <c r="H61" s="407"/>
      <c r="I61" s="407"/>
      <c r="J61" s="407"/>
      <c r="K61" s="407"/>
      <c r="L61" s="407"/>
      <c r="M61" s="407"/>
      <c r="N61" s="407"/>
      <c r="O61" s="407"/>
      <c r="P61" s="451"/>
      <c r="Q61" s="460"/>
      <c r="R61" s="461"/>
      <c r="S61" s="794" t="s">
        <v>290</v>
      </c>
      <c r="T61" s="794"/>
      <c r="U61" s="828"/>
      <c r="V61" s="829"/>
      <c r="W61" s="829"/>
      <c r="X61" s="829"/>
      <c r="Y61" s="829"/>
      <c r="Z61" s="829"/>
      <c r="AA61" s="463"/>
      <c r="AB61" s="835"/>
      <c r="AC61" s="838"/>
      <c r="AD61" s="479"/>
      <c r="AE61" s="415"/>
      <c r="AF61" s="415"/>
    </row>
    <row r="62" spans="1:32">
      <c r="A62" s="261" t="s">
        <v>210</v>
      </c>
      <c r="B62" s="407"/>
      <c r="C62" s="407"/>
      <c r="D62" s="407"/>
      <c r="E62" s="407"/>
      <c r="F62" s="407"/>
      <c r="G62" s="407"/>
      <c r="H62" s="407"/>
      <c r="I62" s="407"/>
      <c r="J62" s="407"/>
      <c r="K62" s="407"/>
      <c r="L62" s="407"/>
      <c r="M62" s="407"/>
      <c r="N62" s="407"/>
      <c r="O62" s="407"/>
      <c r="P62" s="451"/>
      <c r="Q62" s="460"/>
      <c r="R62" s="461"/>
      <c r="S62" s="454"/>
      <c r="T62" s="454"/>
      <c r="U62" s="423"/>
      <c r="V62" s="424"/>
      <c r="W62" s="424"/>
      <c r="X62" s="424"/>
      <c r="Y62" s="425"/>
      <c r="Z62" s="425"/>
      <c r="AA62" s="463"/>
      <c r="AB62" s="835"/>
      <c r="AC62" s="838"/>
      <c r="AD62" s="479"/>
      <c r="AE62" s="415"/>
      <c r="AF62" s="415"/>
    </row>
    <row r="63" spans="1:32">
      <c r="A63" s="261" t="s">
        <v>211</v>
      </c>
      <c r="B63" s="407"/>
      <c r="C63" s="407"/>
      <c r="D63" s="407"/>
      <c r="E63" s="407"/>
      <c r="F63" s="407"/>
      <c r="G63" s="407"/>
      <c r="H63" s="407"/>
      <c r="I63" s="407"/>
      <c r="J63" s="407"/>
      <c r="K63" s="407"/>
      <c r="L63" s="407"/>
      <c r="M63" s="407"/>
      <c r="N63" s="407"/>
      <c r="O63" s="407"/>
      <c r="P63" s="451"/>
      <c r="Q63" s="460"/>
      <c r="R63" s="461"/>
      <c r="S63" s="454"/>
      <c r="T63" s="454"/>
      <c r="U63" s="460"/>
      <c r="V63" s="463"/>
      <c r="W63" s="463"/>
      <c r="X63" s="463"/>
      <c r="Y63" s="463"/>
      <c r="Z63" s="463"/>
      <c r="AA63" s="463"/>
      <c r="AB63" s="835"/>
      <c r="AC63" s="838"/>
      <c r="AD63" s="479"/>
      <c r="AE63" s="415"/>
      <c r="AF63" s="415"/>
    </row>
    <row r="64" spans="1:32">
      <c r="A64" s="261" t="s">
        <v>212</v>
      </c>
      <c r="B64" s="407"/>
      <c r="C64" s="407"/>
      <c r="D64" s="407"/>
      <c r="E64" s="407"/>
      <c r="F64" s="407"/>
      <c r="G64" s="407"/>
      <c r="H64" s="407"/>
      <c r="I64" s="407"/>
      <c r="J64" s="407"/>
      <c r="K64" s="407"/>
      <c r="L64" s="407"/>
      <c r="M64" s="407"/>
      <c r="N64" s="407"/>
      <c r="O64" s="407"/>
      <c r="P64" s="451"/>
      <c r="Q64" s="407"/>
      <c r="R64" s="407"/>
      <c r="S64" s="456"/>
      <c r="T64" s="456"/>
      <c r="U64" s="449"/>
      <c r="V64" s="465"/>
      <c r="W64" s="465"/>
      <c r="X64" s="465"/>
      <c r="Y64" s="465"/>
      <c r="Z64" s="465"/>
      <c r="AA64" s="465"/>
      <c r="AB64" s="836"/>
      <c r="AC64" s="839"/>
      <c r="AD64" s="479"/>
      <c r="AE64" s="415"/>
      <c r="AF64" s="415"/>
    </row>
    <row r="66" spans="1:32">
      <c r="A66" s="213"/>
      <c r="B66" s="769">
        <v>42795</v>
      </c>
      <c r="C66" s="765"/>
      <c r="D66" s="765"/>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row>
    <row r="67" spans="1:32">
      <c r="A67" s="214"/>
      <c r="B67" s="409">
        <v>1</v>
      </c>
      <c r="C67" s="409">
        <v>2</v>
      </c>
      <c r="D67" s="409">
        <v>3</v>
      </c>
      <c r="E67" s="409">
        <v>4</v>
      </c>
      <c r="F67" s="412">
        <v>5</v>
      </c>
      <c r="G67" s="409">
        <v>6</v>
      </c>
      <c r="H67" s="409">
        <v>7</v>
      </c>
      <c r="I67" s="409">
        <v>8</v>
      </c>
      <c r="J67" s="409">
        <v>9</v>
      </c>
      <c r="K67" s="417">
        <v>10</v>
      </c>
      <c r="L67" s="417">
        <v>11</v>
      </c>
      <c r="M67" s="418">
        <v>12</v>
      </c>
      <c r="N67" s="417">
        <v>13</v>
      </c>
      <c r="O67" s="417">
        <v>14</v>
      </c>
      <c r="P67" s="417">
        <v>15</v>
      </c>
      <c r="Q67" s="417">
        <v>16</v>
      </c>
      <c r="R67" s="417">
        <v>17</v>
      </c>
      <c r="S67" s="409">
        <v>18</v>
      </c>
      <c r="T67" s="412">
        <v>19</v>
      </c>
      <c r="U67" s="409">
        <v>20</v>
      </c>
      <c r="V67" s="409">
        <v>21</v>
      </c>
      <c r="W67" s="409">
        <v>22</v>
      </c>
      <c r="X67" s="409">
        <v>23</v>
      </c>
      <c r="Y67" s="409">
        <v>24</v>
      </c>
      <c r="Z67" s="417">
        <v>25</v>
      </c>
      <c r="AA67" s="418">
        <v>26</v>
      </c>
      <c r="AB67" s="417">
        <v>27</v>
      </c>
      <c r="AC67" s="417">
        <v>28</v>
      </c>
      <c r="AD67" s="467">
        <v>29</v>
      </c>
      <c r="AE67" s="467">
        <v>30</v>
      </c>
      <c r="AF67" s="467">
        <v>31</v>
      </c>
    </row>
    <row r="68" spans="1:32">
      <c r="A68" s="743" t="s">
        <v>206</v>
      </c>
      <c r="B68" s="478"/>
      <c r="C68" s="478"/>
      <c r="D68" s="478"/>
      <c r="E68" s="478"/>
      <c r="F68" s="478"/>
      <c r="G68" s="478"/>
      <c r="H68" s="478"/>
      <c r="I68" s="478"/>
      <c r="J68" s="457"/>
      <c r="K68" s="785" t="s">
        <v>401</v>
      </c>
      <c r="L68" s="786"/>
      <c r="M68" s="786"/>
      <c r="N68" s="786"/>
      <c r="O68" s="786"/>
      <c r="P68" s="786"/>
      <c r="Q68" s="786"/>
      <c r="R68" s="787"/>
      <c r="S68" s="744"/>
      <c r="T68" s="478"/>
      <c r="U68" s="478"/>
      <c r="V68" s="478"/>
      <c r="W68" s="478"/>
      <c r="X68" s="478"/>
      <c r="Y68" s="457"/>
      <c r="Z68" s="806" t="s">
        <v>423</v>
      </c>
      <c r="AA68" s="762"/>
      <c r="AB68" s="762"/>
      <c r="AC68" s="762"/>
      <c r="AD68" s="762"/>
      <c r="AE68" s="762"/>
      <c r="AF68" s="763"/>
    </row>
    <row r="69" spans="1:32" s="32" customFormat="1">
      <c r="A69" s="261" t="s">
        <v>207</v>
      </c>
      <c r="B69" s="407"/>
      <c r="C69" s="407"/>
      <c r="D69" s="407"/>
      <c r="E69" s="407"/>
      <c r="F69" s="407"/>
      <c r="G69" s="407"/>
      <c r="H69" s="407"/>
      <c r="I69" s="407"/>
      <c r="J69" s="407"/>
      <c r="K69" s="746"/>
      <c r="L69" s="747"/>
      <c r="M69" s="747"/>
      <c r="N69" s="747"/>
      <c r="O69" s="747"/>
      <c r="P69" s="747"/>
      <c r="Q69" s="855" t="s">
        <v>426</v>
      </c>
      <c r="R69" s="856"/>
      <c r="S69" s="856"/>
      <c r="T69" s="856"/>
      <c r="U69" s="407"/>
      <c r="V69" s="407"/>
      <c r="W69" s="407"/>
      <c r="X69" s="407"/>
      <c r="Y69" s="407"/>
      <c r="Z69" s="407"/>
      <c r="AA69" s="407"/>
      <c r="AB69" s="407"/>
      <c r="AC69" s="407"/>
      <c r="AD69" s="407"/>
      <c r="AE69" s="407"/>
      <c r="AF69" s="407"/>
    </row>
    <row r="70" spans="1:32" s="32" customFormat="1">
      <c r="A70" s="261" t="s">
        <v>209</v>
      </c>
      <c r="B70" s="407"/>
      <c r="C70" s="407"/>
      <c r="D70" s="407"/>
      <c r="E70" s="407"/>
      <c r="F70" s="407"/>
      <c r="G70" s="407"/>
      <c r="H70" s="407"/>
      <c r="I70" s="407"/>
      <c r="J70" s="407"/>
      <c r="K70" s="747"/>
      <c r="L70" s="747"/>
      <c r="M70" s="747"/>
      <c r="N70" s="747"/>
      <c r="O70" s="747"/>
      <c r="P70" s="747"/>
      <c r="Q70" s="856"/>
      <c r="R70" s="856"/>
      <c r="S70" s="856"/>
      <c r="T70" s="856"/>
      <c r="U70" s="407"/>
      <c r="V70" s="407"/>
      <c r="W70" s="407"/>
      <c r="X70" s="407"/>
      <c r="Y70" s="407"/>
      <c r="Z70" s="407"/>
      <c r="AA70" s="407"/>
      <c r="AB70" s="407"/>
      <c r="AC70" s="407"/>
      <c r="AD70" s="407"/>
      <c r="AE70" s="407"/>
      <c r="AF70" s="407"/>
    </row>
    <row r="71" spans="1:32">
      <c r="A71" s="745" t="s">
        <v>208</v>
      </c>
      <c r="B71" s="453"/>
      <c r="C71" s="453"/>
      <c r="D71" s="453"/>
      <c r="E71" s="453"/>
      <c r="F71" s="453"/>
      <c r="G71" s="453"/>
      <c r="H71" s="453"/>
      <c r="I71" s="453"/>
      <c r="J71" s="453"/>
      <c r="K71" s="453"/>
      <c r="L71" s="453"/>
      <c r="M71" s="453"/>
      <c r="N71" s="453"/>
      <c r="O71" s="453"/>
      <c r="P71" s="453"/>
      <c r="Q71" s="788"/>
      <c r="R71" s="789"/>
      <c r="S71" s="789"/>
      <c r="T71" s="790"/>
      <c r="U71" s="453"/>
      <c r="V71" s="453"/>
      <c r="W71" s="453"/>
      <c r="X71" s="453"/>
      <c r="Y71" s="453"/>
      <c r="Z71" s="453"/>
      <c r="AA71" s="453"/>
      <c r="AB71" s="453"/>
      <c r="AC71" s="453"/>
      <c r="AD71" s="453"/>
      <c r="AE71" s="453"/>
      <c r="AF71" s="453"/>
    </row>
    <row r="72" spans="1:32">
      <c r="A72" s="261" t="s">
        <v>213</v>
      </c>
      <c r="B72" s="407"/>
      <c r="C72" s="407"/>
      <c r="D72" s="407"/>
      <c r="E72" s="407"/>
      <c r="F72" s="407"/>
      <c r="G72" s="407"/>
      <c r="H72" s="407"/>
      <c r="I72" s="407"/>
      <c r="J72" s="407"/>
      <c r="K72" s="785" t="s">
        <v>401</v>
      </c>
      <c r="L72" s="786"/>
      <c r="M72" s="786"/>
      <c r="N72" s="786"/>
      <c r="O72" s="786"/>
      <c r="P72" s="786"/>
      <c r="Q72" s="786"/>
      <c r="R72" s="787"/>
      <c r="S72" s="407"/>
      <c r="T72" s="407"/>
      <c r="U72" s="407"/>
      <c r="V72" s="407"/>
      <c r="W72" s="407"/>
      <c r="X72" s="407"/>
      <c r="Y72" s="407"/>
      <c r="Z72" s="806" t="s">
        <v>423</v>
      </c>
      <c r="AA72" s="762"/>
      <c r="AB72" s="762"/>
      <c r="AC72" s="762"/>
      <c r="AD72" s="762"/>
      <c r="AE72" s="762"/>
      <c r="AF72" s="763"/>
    </row>
    <row r="73" spans="1:32">
      <c r="A73" s="261" t="s">
        <v>210</v>
      </c>
      <c r="B73" s="407"/>
      <c r="C73" s="407"/>
      <c r="D73" s="407"/>
      <c r="E73" s="407"/>
      <c r="F73" s="407"/>
      <c r="G73" s="407"/>
      <c r="H73" s="407"/>
      <c r="I73" s="407"/>
      <c r="J73" s="451"/>
      <c r="K73" s="219"/>
      <c r="L73" s="219"/>
      <c r="M73" s="219"/>
      <c r="N73" s="219"/>
      <c r="O73" s="219"/>
      <c r="P73" s="219"/>
      <c r="Q73" s="819" t="s">
        <v>427</v>
      </c>
      <c r="R73" s="820"/>
      <c r="S73" s="820"/>
      <c r="T73" s="821"/>
      <c r="U73" s="407"/>
      <c r="V73" s="407"/>
      <c r="W73" s="407"/>
      <c r="X73" s="407"/>
      <c r="Y73" s="407"/>
      <c r="Z73" s="407"/>
      <c r="AA73" s="407"/>
      <c r="AB73" s="407"/>
      <c r="AC73" s="407"/>
      <c r="AD73" s="407"/>
      <c r="AE73" s="407"/>
      <c r="AF73" s="407"/>
    </row>
    <row r="74" spans="1:32">
      <c r="A74" s="261" t="s">
        <v>211</v>
      </c>
      <c r="B74" s="407"/>
      <c r="C74" s="407"/>
      <c r="D74" s="407"/>
      <c r="E74" s="407"/>
      <c r="F74" s="407"/>
      <c r="G74" s="407"/>
      <c r="H74" s="407"/>
      <c r="I74" s="407"/>
      <c r="J74" s="407"/>
      <c r="K74" s="453"/>
      <c r="L74" s="453"/>
      <c r="M74" s="453"/>
      <c r="N74" s="453"/>
      <c r="O74" s="453"/>
      <c r="P74" s="453"/>
      <c r="Q74" s="828"/>
      <c r="R74" s="829"/>
      <c r="S74" s="829"/>
      <c r="T74" s="830"/>
      <c r="U74" s="407"/>
      <c r="V74" s="407"/>
      <c r="W74" s="407"/>
      <c r="X74" s="407"/>
      <c r="Y74" s="407"/>
      <c r="Z74" s="407"/>
      <c r="AA74" s="407"/>
      <c r="AB74" s="407"/>
      <c r="AC74" s="407"/>
      <c r="AD74" s="407"/>
      <c r="AE74" s="407"/>
      <c r="AF74" s="407"/>
    </row>
    <row r="75" spans="1:32">
      <c r="A75" s="261" t="s">
        <v>212</v>
      </c>
      <c r="B75" s="407"/>
      <c r="C75" s="407"/>
      <c r="D75" s="407"/>
      <c r="E75" s="407"/>
      <c r="F75" s="407"/>
      <c r="G75" s="407"/>
      <c r="H75" s="407"/>
      <c r="I75" s="407"/>
      <c r="J75" s="407"/>
      <c r="K75" s="407"/>
      <c r="L75" s="407"/>
      <c r="M75" s="407"/>
      <c r="N75" s="407"/>
      <c r="O75" s="407"/>
      <c r="P75" s="407"/>
      <c r="Q75" s="843"/>
      <c r="R75" s="844"/>
      <c r="S75" s="844"/>
      <c r="T75" s="845"/>
      <c r="U75" s="407"/>
      <c r="V75" s="407"/>
      <c r="W75" s="407"/>
      <c r="X75" s="407"/>
      <c r="Y75" s="407"/>
      <c r="Z75" s="407"/>
      <c r="AA75" s="407"/>
      <c r="AB75" s="407"/>
      <c r="AC75" s="407"/>
      <c r="AD75" s="407"/>
      <c r="AE75" s="407"/>
      <c r="AF75" s="407"/>
    </row>
    <row r="76" spans="1:32">
      <c r="A76" s="313"/>
      <c r="B76" s="32"/>
      <c r="C76" s="32"/>
      <c r="D76" s="32"/>
      <c r="E76" s="32"/>
      <c r="F76" s="32"/>
      <c r="G76" s="32"/>
      <c r="H76" s="32"/>
      <c r="I76" s="32"/>
      <c r="J76" s="32"/>
      <c r="K76" s="32"/>
      <c r="L76" s="32"/>
      <c r="M76" s="32"/>
      <c r="N76" s="32"/>
      <c r="O76" s="32"/>
      <c r="P76" s="32"/>
      <c r="Q76" s="32"/>
      <c r="R76" s="32"/>
      <c r="S76" s="32"/>
      <c r="T76" s="32"/>
      <c r="U76" s="32"/>
      <c r="V76" s="32"/>
      <c r="W76" s="32"/>
      <c r="X76" s="32"/>
      <c r="Y76" s="411"/>
      <c r="Z76" s="411"/>
      <c r="AA76" s="411"/>
      <c r="AB76" s="411"/>
      <c r="AC76" s="32"/>
      <c r="AD76" s="32"/>
      <c r="AE76" s="32"/>
      <c r="AF76" s="32"/>
    </row>
    <row r="77" spans="1:32">
      <c r="B77" s="791">
        <v>42826</v>
      </c>
      <c r="C77" s="792"/>
      <c r="D77" s="792"/>
      <c r="E77" s="792"/>
      <c r="F77" s="792"/>
      <c r="G77" s="792"/>
      <c r="H77" s="792"/>
      <c r="I77" s="792"/>
      <c r="J77" s="792"/>
      <c r="K77" s="792"/>
      <c r="L77" s="792"/>
      <c r="M77" s="792"/>
      <c r="N77" s="792"/>
      <c r="O77" s="792"/>
      <c r="P77" s="792"/>
      <c r="Q77" s="792"/>
      <c r="R77" s="792"/>
      <c r="S77" s="792"/>
      <c r="T77" s="792"/>
      <c r="U77" s="792"/>
      <c r="V77" s="792"/>
      <c r="W77" s="792"/>
      <c r="X77" s="792"/>
      <c r="Y77" s="792"/>
      <c r="Z77" s="792"/>
      <c r="AA77" s="792"/>
      <c r="AB77" s="792"/>
      <c r="AC77" s="792"/>
      <c r="AD77" s="792"/>
      <c r="AE77" s="792"/>
      <c r="AF77" s="793"/>
    </row>
    <row r="78" spans="1:32">
      <c r="A78" s="214"/>
      <c r="B78" s="409">
        <v>1</v>
      </c>
      <c r="C78" s="412">
        <v>2</v>
      </c>
      <c r="D78" s="409">
        <v>3</v>
      </c>
      <c r="E78" s="409">
        <v>4</v>
      </c>
      <c r="F78" s="409">
        <v>5</v>
      </c>
      <c r="G78" s="417">
        <v>6</v>
      </c>
      <c r="H78" s="417">
        <v>7</v>
      </c>
      <c r="I78" s="417">
        <v>8</v>
      </c>
      <c r="J78" s="418">
        <v>9</v>
      </c>
      <c r="K78" s="409">
        <v>10</v>
      </c>
      <c r="L78" s="409">
        <v>11</v>
      </c>
      <c r="M78" s="409">
        <v>12</v>
      </c>
      <c r="N78" s="409">
        <v>13</v>
      </c>
      <c r="O78" s="409">
        <v>14</v>
      </c>
      <c r="P78" s="409">
        <v>15</v>
      </c>
      <c r="Q78" s="412">
        <v>16</v>
      </c>
      <c r="R78" s="409">
        <v>17</v>
      </c>
      <c r="S78" s="409">
        <v>18</v>
      </c>
      <c r="T78" s="409">
        <v>19</v>
      </c>
      <c r="U78" s="417">
        <v>20</v>
      </c>
      <c r="V78" s="417">
        <v>21</v>
      </c>
      <c r="W78" s="417">
        <v>22</v>
      </c>
      <c r="X78" s="418">
        <v>23</v>
      </c>
      <c r="Y78" s="409">
        <v>24</v>
      </c>
      <c r="Z78" s="409">
        <v>25</v>
      </c>
      <c r="AA78" s="409">
        <v>26</v>
      </c>
      <c r="AB78" s="409">
        <v>27</v>
      </c>
      <c r="AC78" s="409">
        <v>28</v>
      </c>
      <c r="AD78" s="409">
        <v>29</v>
      </c>
      <c r="AE78" s="412">
        <v>30</v>
      </c>
      <c r="AF78" s="414">
        <v>31</v>
      </c>
    </row>
    <row r="79" spans="1:32">
      <c r="A79" s="261" t="s">
        <v>206</v>
      </c>
      <c r="B79" s="723"/>
      <c r="C79" s="407"/>
      <c r="D79" s="478"/>
      <c r="E79" s="478"/>
      <c r="F79" s="457"/>
      <c r="G79" s="470"/>
      <c r="H79" s="471"/>
      <c r="I79" s="471"/>
      <c r="J79" s="472"/>
      <c r="K79" s="452"/>
      <c r="L79" s="407"/>
      <c r="M79" s="407"/>
      <c r="N79" s="407"/>
      <c r="O79" s="407"/>
      <c r="P79" s="407"/>
      <c r="Q79" s="407"/>
      <c r="R79" s="407"/>
      <c r="S79" s="407"/>
      <c r="T79" s="451"/>
      <c r="U79" s="810" t="s">
        <v>294</v>
      </c>
      <c r="V79" s="796"/>
      <c r="W79" s="786"/>
      <c r="X79" s="787"/>
      <c r="Y79" s="774" t="s">
        <v>296</v>
      </c>
      <c r="Z79" s="774"/>
      <c r="AA79" s="774"/>
      <c r="AB79" s="774"/>
      <c r="AC79" s="774"/>
      <c r="AD79" s="774"/>
      <c r="AE79" s="775"/>
      <c r="AF79" s="415"/>
    </row>
    <row r="80" spans="1:32">
      <c r="A80" s="261" t="s">
        <v>207</v>
      </c>
      <c r="B80" s="407"/>
      <c r="C80" s="451"/>
      <c r="D80" s="448"/>
      <c r="E80" s="464"/>
      <c r="F80" s="459"/>
      <c r="G80" s="469"/>
      <c r="H80" s="469"/>
      <c r="I80" s="469"/>
      <c r="J80" s="474"/>
      <c r="K80" s="452"/>
      <c r="L80" s="407"/>
      <c r="M80" s="407"/>
      <c r="N80" s="407"/>
      <c r="O80" s="407"/>
      <c r="P80" s="785" t="s">
        <v>428</v>
      </c>
      <c r="Q80" s="786"/>
      <c r="R80" s="786"/>
      <c r="S80" s="786"/>
      <c r="T80" s="786"/>
      <c r="U80" s="786"/>
      <c r="V80" s="786"/>
      <c r="W80" s="786"/>
      <c r="X80" s="787"/>
      <c r="Y80" s="407"/>
      <c r="Z80" s="407"/>
      <c r="AA80" s="407"/>
      <c r="AB80" s="407"/>
      <c r="AC80" s="407"/>
      <c r="AD80" s="407"/>
      <c r="AE80" s="407"/>
      <c r="AF80" s="479"/>
    </row>
    <row r="81" spans="1:32">
      <c r="A81" s="261" t="s">
        <v>209</v>
      </c>
      <c r="B81" s="407"/>
      <c r="C81" s="451"/>
      <c r="D81" s="460" t="s">
        <v>294</v>
      </c>
      <c r="E81" s="463"/>
      <c r="F81" s="461"/>
      <c r="G81" s="850" t="s">
        <v>292</v>
      </c>
      <c r="H81" s="850"/>
      <c r="I81" s="850"/>
      <c r="J81" s="851"/>
      <c r="K81" s="452"/>
      <c r="L81" s="407"/>
      <c r="M81" s="407"/>
      <c r="N81" s="407"/>
      <c r="O81" s="407"/>
      <c r="P81" s="788" t="s">
        <v>297</v>
      </c>
      <c r="Q81" s="789"/>
      <c r="R81" s="789"/>
      <c r="S81" s="789"/>
      <c r="T81" s="789"/>
      <c r="U81" s="789"/>
      <c r="V81" s="789"/>
      <c r="W81" s="789"/>
      <c r="X81" s="790"/>
      <c r="Y81" s="407"/>
      <c r="Z81" s="407"/>
      <c r="AA81" s="407"/>
      <c r="AB81" s="407"/>
      <c r="AC81" s="407"/>
      <c r="AD81" s="407"/>
      <c r="AE81" s="407"/>
      <c r="AF81" s="479"/>
    </row>
    <row r="82" spans="1:32">
      <c r="A82" s="261" t="s">
        <v>208</v>
      </c>
      <c r="B82" s="723"/>
      <c r="C82" s="451"/>
      <c r="D82" s="449"/>
      <c r="E82" s="465"/>
      <c r="F82" s="462"/>
      <c r="G82" s="850" t="s">
        <v>293</v>
      </c>
      <c r="H82" s="850"/>
      <c r="I82" s="850"/>
      <c r="J82" s="851"/>
      <c r="K82" s="452"/>
      <c r="L82" s="407"/>
      <c r="M82" s="407"/>
      <c r="N82" s="407"/>
      <c r="O82" s="407"/>
      <c r="P82" s="407"/>
      <c r="Q82" s="407"/>
      <c r="R82" s="407"/>
      <c r="S82" s="407"/>
      <c r="T82" s="407"/>
      <c r="U82" s="407"/>
      <c r="V82" s="407"/>
      <c r="W82" s="453"/>
      <c r="X82" s="453"/>
      <c r="Y82" s="453"/>
      <c r="Z82" s="453"/>
      <c r="AA82" s="453"/>
      <c r="AB82" s="453"/>
      <c r="AC82" s="453"/>
      <c r="AD82" s="453"/>
      <c r="AE82" s="453"/>
      <c r="AF82" s="415"/>
    </row>
    <row r="83" spans="1:32">
      <c r="A83" s="261" t="s">
        <v>213</v>
      </c>
      <c r="B83" s="407"/>
      <c r="C83" s="407"/>
      <c r="D83" s="453"/>
      <c r="E83" s="453"/>
      <c r="F83" s="458"/>
      <c r="G83" s="473"/>
      <c r="H83" s="469"/>
      <c r="I83" s="469"/>
      <c r="J83" s="474"/>
      <c r="K83" s="452"/>
      <c r="L83" s="407"/>
      <c r="M83" s="407"/>
      <c r="N83" s="407"/>
      <c r="O83" s="407"/>
      <c r="P83" s="407"/>
      <c r="Q83" s="407"/>
      <c r="R83" s="407"/>
      <c r="S83" s="407"/>
      <c r="T83" s="407"/>
      <c r="U83" s="810" t="s">
        <v>294</v>
      </c>
      <c r="V83" s="796"/>
      <c r="W83" s="796"/>
      <c r="X83" s="797"/>
      <c r="Y83" s="806" t="s">
        <v>296</v>
      </c>
      <c r="Z83" s="762"/>
      <c r="AA83" s="762"/>
      <c r="AB83" s="762"/>
      <c r="AC83" s="762"/>
      <c r="AD83" s="762"/>
      <c r="AE83" s="763"/>
      <c r="AF83" s="415"/>
    </row>
    <row r="84" spans="1:32">
      <c r="A84" s="261" t="s">
        <v>210</v>
      </c>
      <c r="B84" s="407"/>
      <c r="C84" s="407"/>
      <c r="D84" s="448"/>
      <c r="E84" s="464"/>
      <c r="F84" s="459"/>
      <c r="G84" s="473"/>
      <c r="H84" s="469"/>
      <c r="I84" s="469"/>
      <c r="J84" s="474"/>
      <c r="K84" s="452"/>
      <c r="L84" s="407"/>
      <c r="M84" s="407"/>
      <c r="N84" s="407"/>
      <c r="O84" s="407"/>
      <c r="P84" s="785" t="s">
        <v>428</v>
      </c>
      <c r="Q84" s="786"/>
      <c r="R84" s="786"/>
      <c r="S84" s="786"/>
      <c r="T84" s="786"/>
      <c r="U84" s="786"/>
      <c r="V84" s="786"/>
      <c r="W84" s="786"/>
      <c r="X84" s="787"/>
      <c r="Y84" s="407"/>
      <c r="Z84" s="407"/>
      <c r="AA84" s="407"/>
      <c r="AB84" s="407"/>
      <c r="AC84" s="407"/>
      <c r="AD84" s="407"/>
      <c r="AE84" s="407"/>
      <c r="AF84" s="415"/>
    </row>
    <row r="85" spans="1:32">
      <c r="A85" s="261" t="s">
        <v>211</v>
      </c>
      <c r="B85" s="407"/>
      <c r="C85" s="407"/>
      <c r="D85" s="460" t="s">
        <v>295</v>
      </c>
      <c r="E85" s="463"/>
      <c r="F85" s="461"/>
      <c r="G85" s="473"/>
      <c r="H85" s="469"/>
      <c r="I85" s="469"/>
      <c r="J85" s="474"/>
      <c r="K85" s="452"/>
      <c r="L85" s="407"/>
      <c r="M85" s="407"/>
      <c r="N85" s="407"/>
      <c r="O85" s="407"/>
      <c r="P85" s="788" t="s">
        <v>297</v>
      </c>
      <c r="Q85" s="789"/>
      <c r="R85" s="789"/>
      <c r="S85" s="789"/>
      <c r="T85" s="789"/>
      <c r="U85" s="789"/>
      <c r="V85" s="789"/>
      <c r="W85" s="789"/>
      <c r="X85" s="790"/>
      <c r="Y85" s="407"/>
      <c r="Z85" s="407"/>
      <c r="AA85" s="407"/>
      <c r="AB85" s="407"/>
      <c r="AC85" s="407"/>
      <c r="AD85" s="407"/>
      <c r="AE85" s="407"/>
      <c r="AF85" s="415"/>
    </row>
    <row r="86" spans="1:32">
      <c r="A86" s="261" t="s">
        <v>212</v>
      </c>
      <c r="B86" s="407"/>
      <c r="C86" s="407"/>
      <c r="D86" s="449"/>
      <c r="E86" s="465"/>
      <c r="F86" s="462"/>
      <c r="G86" s="475"/>
      <c r="H86" s="476"/>
      <c r="I86" s="476"/>
      <c r="J86" s="477"/>
      <c r="K86" s="452"/>
      <c r="L86" s="407"/>
      <c r="M86" s="407"/>
      <c r="N86" s="407"/>
      <c r="O86" s="407"/>
      <c r="P86" s="407"/>
      <c r="Q86" s="407"/>
      <c r="R86" s="407"/>
      <c r="S86" s="407"/>
      <c r="T86" s="407"/>
      <c r="U86" s="407"/>
      <c r="V86" s="407"/>
      <c r="W86" s="407"/>
      <c r="X86" s="407"/>
      <c r="Y86" s="407"/>
      <c r="Z86" s="407"/>
      <c r="AA86" s="407"/>
      <c r="AB86" s="407"/>
      <c r="AC86" s="407"/>
      <c r="AD86" s="407"/>
      <c r="AE86" s="407"/>
      <c r="AF86" s="415"/>
    </row>
    <row r="87" spans="1:32">
      <c r="A87" s="313"/>
      <c r="B87" s="58"/>
      <c r="C87" s="58"/>
      <c r="D87" s="58"/>
      <c r="E87" s="58"/>
      <c r="F87" s="58"/>
      <c r="G87" s="58"/>
      <c r="H87" s="58"/>
      <c r="I87" s="58"/>
      <c r="J87" s="314"/>
      <c r="K87" s="314"/>
      <c r="L87" s="314"/>
      <c r="M87" s="314"/>
      <c r="N87" s="58"/>
      <c r="O87" s="58"/>
      <c r="P87" s="58"/>
      <c r="Q87" s="58"/>
      <c r="R87" s="58"/>
      <c r="S87" s="58"/>
      <c r="T87" s="58"/>
      <c r="U87" s="58"/>
      <c r="V87" s="58"/>
      <c r="W87" s="58"/>
      <c r="X87" s="58"/>
      <c r="Y87" s="58"/>
      <c r="Z87" s="58"/>
      <c r="AA87" s="58"/>
      <c r="AB87" s="58"/>
      <c r="AC87" s="58"/>
      <c r="AD87" s="58"/>
      <c r="AE87" s="58"/>
      <c r="AF87" s="58"/>
    </row>
    <row r="88" spans="1:32">
      <c r="B88" s="791">
        <v>42856</v>
      </c>
      <c r="C88" s="792"/>
      <c r="D88" s="792"/>
      <c r="E88" s="792"/>
      <c r="F88" s="792"/>
      <c r="G88" s="792"/>
      <c r="H88" s="792"/>
      <c r="I88" s="792"/>
      <c r="J88" s="792"/>
      <c r="K88" s="792"/>
      <c r="L88" s="792"/>
      <c r="M88" s="792"/>
      <c r="N88" s="792"/>
      <c r="O88" s="792"/>
      <c r="P88" s="792"/>
      <c r="Q88" s="792"/>
      <c r="R88" s="792"/>
      <c r="S88" s="792"/>
      <c r="T88" s="792"/>
      <c r="U88" s="792"/>
      <c r="V88" s="792"/>
      <c r="W88" s="792"/>
      <c r="X88" s="792"/>
      <c r="Y88" s="792"/>
      <c r="Z88" s="792"/>
      <c r="AA88" s="792"/>
      <c r="AB88" s="792"/>
      <c r="AC88" s="792"/>
      <c r="AD88" s="792"/>
      <c r="AE88" s="792"/>
      <c r="AF88" s="793"/>
    </row>
    <row r="89" spans="1:32">
      <c r="A89" s="214"/>
      <c r="B89" s="409">
        <v>1</v>
      </c>
      <c r="C89" s="409">
        <v>2</v>
      </c>
      <c r="D89" s="409">
        <v>3</v>
      </c>
      <c r="E89" s="409">
        <v>4</v>
      </c>
      <c r="F89" s="409">
        <v>5</v>
      </c>
      <c r="G89" s="409">
        <v>6</v>
      </c>
      <c r="H89" s="412">
        <v>7</v>
      </c>
      <c r="I89" s="409">
        <v>8</v>
      </c>
      <c r="J89" s="409">
        <v>9</v>
      </c>
      <c r="K89" s="417">
        <v>10</v>
      </c>
      <c r="L89" s="417">
        <v>11</v>
      </c>
      <c r="M89" s="417">
        <v>12</v>
      </c>
      <c r="N89" s="417">
        <v>13</v>
      </c>
      <c r="O89" s="418">
        <v>14</v>
      </c>
      <c r="P89" s="409">
        <v>15</v>
      </c>
      <c r="Q89" s="409">
        <v>16</v>
      </c>
      <c r="R89" s="409">
        <v>17</v>
      </c>
      <c r="S89" s="409">
        <v>18</v>
      </c>
      <c r="T89" s="409">
        <v>19</v>
      </c>
      <c r="U89" s="417">
        <v>20</v>
      </c>
      <c r="V89" s="418">
        <v>21</v>
      </c>
      <c r="W89" s="417">
        <v>22</v>
      </c>
      <c r="X89" s="417">
        <v>23</v>
      </c>
      <c r="Y89" s="417">
        <v>24</v>
      </c>
      <c r="Z89" s="417">
        <v>25</v>
      </c>
      <c r="AA89" s="417">
        <v>26</v>
      </c>
      <c r="AB89" s="417">
        <v>27</v>
      </c>
      <c r="AC89" s="418">
        <v>28</v>
      </c>
      <c r="AD89" s="409">
        <v>29</v>
      </c>
      <c r="AE89" s="409">
        <v>30</v>
      </c>
      <c r="AF89" s="409">
        <v>31</v>
      </c>
    </row>
    <row r="90" spans="1:32" ht="12.75" customHeight="1">
      <c r="A90" s="261" t="s">
        <v>206</v>
      </c>
      <c r="B90" s="408"/>
      <c r="C90" s="408"/>
      <c r="D90" s="408"/>
      <c r="E90" s="408"/>
      <c r="F90" s="408"/>
      <c r="G90" s="450"/>
      <c r="H90" s="450"/>
      <c r="I90" s="450"/>
      <c r="J90" s="445"/>
      <c r="K90" s="806" t="s">
        <v>301</v>
      </c>
      <c r="L90" s="762"/>
      <c r="M90" s="762"/>
      <c r="N90" s="762"/>
      <c r="O90" s="763"/>
      <c r="P90" s="446"/>
      <c r="Q90" s="408"/>
      <c r="R90" s="408"/>
      <c r="S90" s="408"/>
      <c r="T90" s="445"/>
      <c r="U90" s="806" t="s">
        <v>300</v>
      </c>
      <c r="V90" s="762"/>
      <c r="W90" s="762"/>
      <c r="X90" s="762"/>
      <c r="Y90" s="762"/>
      <c r="Z90" s="762"/>
      <c r="AA90" s="762"/>
      <c r="AB90" s="834" t="s">
        <v>316</v>
      </c>
      <c r="AC90" s="837" t="s">
        <v>315</v>
      </c>
      <c r="AD90" s="446"/>
      <c r="AE90" s="408"/>
      <c r="AF90" s="408"/>
    </row>
    <row r="91" spans="1:32" ht="12.75" customHeight="1">
      <c r="A91" s="261" t="s">
        <v>207</v>
      </c>
      <c r="B91" s="408"/>
      <c r="C91" s="408"/>
      <c r="D91" s="408"/>
      <c r="E91" s="408"/>
      <c r="F91" s="445"/>
      <c r="G91" s="840" t="s">
        <v>298</v>
      </c>
      <c r="H91" s="841"/>
      <c r="I91" s="842"/>
      <c r="J91" s="446"/>
      <c r="K91" s="447"/>
      <c r="L91" s="447"/>
      <c r="M91" s="447"/>
      <c r="N91" s="447"/>
      <c r="O91" s="447"/>
      <c r="P91" s="408"/>
      <c r="Q91" s="408"/>
      <c r="R91" s="408"/>
      <c r="S91" s="408"/>
      <c r="T91" s="408"/>
      <c r="U91" s="806" t="s">
        <v>300</v>
      </c>
      <c r="V91" s="762"/>
      <c r="W91" s="762"/>
      <c r="X91" s="762"/>
      <c r="Y91" s="762"/>
      <c r="Z91" s="762"/>
      <c r="AA91" s="762"/>
      <c r="AB91" s="835"/>
      <c r="AC91" s="838"/>
      <c r="AD91" s="446"/>
      <c r="AE91" s="408"/>
      <c r="AF91" s="408"/>
    </row>
    <row r="92" spans="1:32" ht="12.75" customHeight="1">
      <c r="A92" s="261" t="s">
        <v>209</v>
      </c>
      <c r="B92" s="408"/>
      <c r="C92" s="408"/>
      <c r="D92" s="408"/>
      <c r="E92" s="408"/>
      <c r="F92" s="445"/>
      <c r="G92" s="860" t="s">
        <v>299</v>
      </c>
      <c r="H92" s="794"/>
      <c r="I92" s="861"/>
      <c r="J92" s="446"/>
      <c r="K92" s="408"/>
      <c r="L92" s="408"/>
      <c r="M92" s="408"/>
      <c r="N92" s="408"/>
      <c r="O92" s="408"/>
      <c r="P92" s="408"/>
      <c r="Q92" s="408"/>
      <c r="R92" s="408"/>
      <c r="S92" s="408"/>
      <c r="T92" s="408"/>
      <c r="U92" s="806" t="s">
        <v>300</v>
      </c>
      <c r="V92" s="762"/>
      <c r="W92" s="762"/>
      <c r="X92" s="762"/>
      <c r="Y92" s="762"/>
      <c r="Z92" s="762"/>
      <c r="AA92" s="762"/>
      <c r="AB92" s="835"/>
      <c r="AC92" s="838"/>
      <c r="AD92" s="446"/>
      <c r="AE92" s="408"/>
      <c r="AF92" s="408"/>
    </row>
    <row r="93" spans="1:32" ht="12.75" customHeight="1">
      <c r="A93" s="261" t="s">
        <v>208</v>
      </c>
      <c r="B93" s="408"/>
      <c r="C93" s="408"/>
      <c r="D93" s="408"/>
      <c r="E93" s="408"/>
      <c r="F93" s="445"/>
      <c r="G93" s="480"/>
      <c r="H93" s="481"/>
      <c r="I93" s="482"/>
      <c r="J93" s="446"/>
      <c r="K93" s="408"/>
      <c r="L93" s="408"/>
      <c r="M93" s="408"/>
      <c r="N93" s="408"/>
      <c r="O93" s="408"/>
      <c r="P93" s="408"/>
      <c r="Q93" s="408"/>
      <c r="R93" s="408"/>
      <c r="S93" s="408"/>
      <c r="T93" s="408"/>
      <c r="U93" s="408"/>
      <c r="V93" s="408"/>
      <c r="W93" s="408"/>
      <c r="X93" s="408"/>
      <c r="Y93" s="408"/>
      <c r="Z93" s="408"/>
      <c r="AA93" s="445"/>
      <c r="AB93" s="835"/>
      <c r="AC93" s="838"/>
      <c r="AD93" s="446"/>
      <c r="AE93" s="408"/>
      <c r="AF93" s="408"/>
    </row>
    <row r="94" spans="1:32" ht="12.75" customHeight="1">
      <c r="A94" s="261" t="s">
        <v>213</v>
      </c>
      <c r="B94" s="408"/>
      <c r="C94" s="408"/>
      <c r="D94" s="408"/>
      <c r="E94" s="408"/>
      <c r="F94" s="408"/>
      <c r="G94" s="447"/>
      <c r="H94" s="447"/>
      <c r="I94" s="447"/>
      <c r="J94" s="408"/>
      <c r="K94" s="806" t="s">
        <v>301</v>
      </c>
      <c r="L94" s="762"/>
      <c r="M94" s="762"/>
      <c r="N94" s="762"/>
      <c r="O94" s="763"/>
      <c r="P94" s="408"/>
      <c r="Q94" s="408"/>
      <c r="R94" s="408"/>
      <c r="S94" s="408"/>
      <c r="T94" s="408"/>
      <c r="U94" s="806" t="s">
        <v>300</v>
      </c>
      <c r="V94" s="762"/>
      <c r="W94" s="762"/>
      <c r="X94" s="762"/>
      <c r="Y94" s="762"/>
      <c r="Z94" s="762"/>
      <c r="AA94" s="762"/>
      <c r="AB94" s="835"/>
      <c r="AC94" s="838"/>
      <c r="AD94" s="446"/>
      <c r="AE94" s="408"/>
      <c r="AF94" s="408"/>
    </row>
    <row r="95" spans="1:32" ht="12.75" customHeight="1">
      <c r="A95" s="261" t="s">
        <v>210</v>
      </c>
      <c r="B95" s="408"/>
      <c r="C95" s="408"/>
      <c r="D95" s="408"/>
      <c r="E95" s="408"/>
      <c r="F95" s="408"/>
      <c r="G95" s="840" t="s">
        <v>298</v>
      </c>
      <c r="H95" s="841"/>
      <c r="I95" s="842"/>
      <c r="J95" s="408"/>
      <c r="K95" s="408"/>
      <c r="L95" s="408"/>
      <c r="M95" s="408"/>
      <c r="N95" s="408"/>
      <c r="O95" s="408"/>
      <c r="P95" s="408"/>
      <c r="Q95" s="408"/>
      <c r="R95" s="408"/>
      <c r="S95" s="408"/>
      <c r="T95" s="408"/>
      <c r="U95" s="806" t="s">
        <v>300</v>
      </c>
      <c r="V95" s="762"/>
      <c r="W95" s="762"/>
      <c r="X95" s="762"/>
      <c r="Y95" s="762"/>
      <c r="Z95" s="762"/>
      <c r="AA95" s="762"/>
      <c r="AB95" s="835"/>
      <c r="AC95" s="838"/>
      <c r="AD95" s="446"/>
      <c r="AE95" s="408"/>
      <c r="AF95" s="408"/>
    </row>
    <row r="96" spans="1:32" ht="12.75" customHeight="1">
      <c r="A96" s="261" t="s">
        <v>211</v>
      </c>
      <c r="B96" s="408"/>
      <c r="C96" s="408"/>
      <c r="D96" s="408"/>
      <c r="E96" s="408"/>
      <c r="F96" s="408"/>
      <c r="G96" s="862" t="s">
        <v>299</v>
      </c>
      <c r="H96" s="863"/>
      <c r="I96" s="864"/>
      <c r="J96" s="408"/>
      <c r="K96" s="408"/>
      <c r="L96" s="408"/>
      <c r="M96" s="408"/>
      <c r="N96" s="408"/>
      <c r="O96" s="408"/>
      <c r="P96" s="408"/>
      <c r="Q96" s="408"/>
      <c r="R96" s="408"/>
      <c r="S96" s="408"/>
      <c r="T96" s="408"/>
      <c r="U96" s="806" t="s">
        <v>300</v>
      </c>
      <c r="V96" s="762"/>
      <c r="W96" s="762"/>
      <c r="X96" s="762"/>
      <c r="Y96" s="762"/>
      <c r="Z96" s="762"/>
      <c r="AA96" s="762"/>
      <c r="AB96" s="835"/>
      <c r="AC96" s="838"/>
      <c r="AD96" s="446"/>
      <c r="AE96" s="408"/>
      <c r="AF96" s="408"/>
    </row>
    <row r="97" spans="1:32" ht="12.75" customHeight="1">
      <c r="A97" s="261" t="s">
        <v>212</v>
      </c>
      <c r="B97" s="408"/>
      <c r="C97" s="408"/>
      <c r="D97" s="408"/>
      <c r="E97" s="408"/>
      <c r="F97" s="408"/>
      <c r="G97" s="408"/>
      <c r="H97" s="408"/>
      <c r="I97" s="408"/>
      <c r="J97" s="408"/>
      <c r="K97" s="408"/>
      <c r="L97" s="408"/>
      <c r="M97" s="408"/>
      <c r="N97" s="408"/>
      <c r="O97" s="408"/>
      <c r="P97" s="408"/>
      <c r="Q97" s="408"/>
      <c r="R97" s="408"/>
      <c r="S97" s="408"/>
      <c r="T97" s="408"/>
      <c r="U97" s="408"/>
      <c r="V97" s="408"/>
      <c r="W97" s="408"/>
      <c r="X97" s="408"/>
      <c r="Y97" s="408"/>
      <c r="Z97" s="408"/>
      <c r="AA97" s="445"/>
      <c r="AB97" s="836"/>
      <c r="AC97" s="839"/>
      <c r="AD97" s="446"/>
      <c r="AE97" s="408"/>
      <c r="AF97" s="408"/>
    </row>
    <row r="99" spans="1:32">
      <c r="B99" s="791">
        <v>42887</v>
      </c>
      <c r="C99" s="792"/>
      <c r="D99" s="792"/>
      <c r="E99" s="792"/>
      <c r="F99" s="792"/>
      <c r="G99" s="792"/>
      <c r="H99" s="792"/>
      <c r="I99" s="792"/>
      <c r="J99" s="792"/>
      <c r="K99" s="792"/>
      <c r="L99" s="792"/>
      <c r="M99" s="792"/>
      <c r="N99" s="792"/>
      <c r="O99" s="792"/>
      <c r="P99" s="792"/>
      <c r="Q99" s="792"/>
      <c r="R99" s="792"/>
      <c r="S99" s="792"/>
      <c r="T99" s="792"/>
      <c r="U99" s="792"/>
      <c r="V99" s="792"/>
      <c r="W99" s="792"/>
      <c r="X99" s="792"/>
      <c r="Y99" s="792"/>
      <c r="Z99" s="792"/>
      <c r="AA99" s="792"/>
      <c r="AB99" s="792"/>
      <c r="AC99" s="792"/>
      <c r="AD99" s="792"/>
      <c r="AE99" s="792"/>
      <c r="AF99" s="793"/>
    </row>
    <row r="100" spans="1:32">
      <c r="A100" s="263"/>
      <c r="B100" s="401">
        <v>1</v>
      </c>
      <c r="C100" s="401">
        <v>2</v>
      </c>
      <c r="D100" s="401">
        <v>3</v>
      </c>
      <c r="E100" s="439">
        <v>4</v>
      </c>
      <c r="F100" s="232">
        <v>5</v>
      </c>
      <c r="G100" s="232">
        <v>6</v>
      </c>
      <c r="H100" s="232">
        <v>7</v>
      </c>
      <c r="I100" s="232">
        <v>8</v>
      </c>
      <c r="J100" s="232">
        <v>9</v>
      </c>
      <c r="K100" s="232">
        <v>10</v>
      </c>
      <c r="L100" s="439">
        <v>11</v>
      </c>
      <c r="M100" s="401">
        <v>12</v>
      </c>
      <c r="N100" s="401">
        <v>13</v>
      </c>
      <c r="O100" s="401">
        <v>14</v>
      </c>
      <c r="P100" s="401">
        <v>15</v>
      </c>
      <c r="Q100" s="401">
        <v>16</v>
      </c>
      <c r="R100" s="401">
        <v>17</v>
      </c>
      <c r="S100" s="217">
        <v>18</v>
      </c>
      <c r="T100" s="401">
        <v>19</v>
      </c>
      <c r="U100" s="401">
        <v>20</v>
      </c>
      <c r="V100" s="232">
        <v>21</v>
      </c>
      <c r="W100" s="232">
        <v>22</v>
      </c>
      <c r="X100" s="232">
        <v>23</v>
      </c>
      <c r="Y100" s="232">
        <v>24</v>
      </c>
      <c r="Z100" s="439">
        <v>25</v>
      </c>
      <c r="AA100" s="401">
        <v>26</v>
      </c>
      <c r="AB100" s="232">
        <v>27</v>
      </c>
      <c r="AC100" s="232">
        <v>28</v>
      </c>
      <c r="AD100" s="232">
        <v>29</v>
      </c>
      <c r="AE100" s="232">
        <v>30</v>
      </c>
      <c r="AF100" s="414">
        <v>31</v>
      </c>
    </row>
    <row r="101" spans="1:32">
      <c r="A101" s="715"/>
      <c r="B101" s="715"/>
      <c r="C101" s="715"/>
      <c r="D101" s="715"/>
      <c r="E101" s="530"/>
      <c r="F101" s="232"/>
      <c r="G101" s="232"/>
      <c r="H101" s="232"/>
      <c r="I101" s="232"/>
      <c r="J101" s="232"/>
      <c r="K101" s="715"/>
      <c r="L101" s="218"/>
      <c r="M101" s="715"/>
      <c r="N101" s="715"/>
      <c r="O101" s="715"/>
      <c r="P101" s="715"/>
      <c r="Q101" s="232"/>
      <c r="R101" s="232"/>
      <c r="S101" s="530"/>
      <c r="T101" s="715"/>
      <c r="U101" s="715"/>
      <c r="V101" s="232"/>
      <c r="W101" s="232"/>
      <c r="X101" s="232"/>
      <c r="Y101" s="232"/>
      <c r="Z101" s="530"/>
      <c r="AA101" s="715"/>
      <c r="AB101" s="232"/>
      <c r="AC101" s="232"/>
      <c r="AD101" s="232"/>
      <c r="AE101" s="721"/>
      <c r="AF101" s="716"/>
    </row>
    <row r="102" spans="1:32">
      <c r="A102" s="261" t="s">
        <v>206</v>
      </c>
      <c r="B102" s="407"/>
      <c r="C102" s="407"/>
      <c r="D102" s="451"/>
      <c r="E102" s="749"/>
      <c r="F102" s="219"/>
      <c r="G102" s="219"/>
      <c r="H102" s="219"/>
      <c r="I102" s="219"/>
      <c r="J102" s="219"/>
      <c r="K102" s="407"/>
      <c r="L102" s="407"/>
      <c r="M102" s="452"/>
      <c r="N102" s="407"/>
      <c r="O102" s="407"/>
      <c r="P102" s="407"/>
      <c r="Q102" s="857" t="s">
        <v>302</v>
      </c>
      <c r="R102" s="858"/>
      <c r="S102" s="859"/>
      <c r="T102" s="407"/>
      <c r="U102" s="451"/>
      <c r="V102" s="773" t="s">
        <v>303</v>
      </c>
      <c r="W102" s="774"/>
      <c r="X102" s="774"/>
      <c r="Y102" s="774"/>
      <c r="Z102" s="775"/>
      <c r="AA102" s="466"/>
      <c r="AB102" s="785" t="s">
        <v>304</v>
      </c>
      <c r="AC102" s="786"/>
      <c r="AD102" s="786"/>
      <c r="AE102" s="787"/>
      <c r="AF102" s="479"/>
    </row>
    <row r="103" spans="1:32">
      <c r="A103" s="261" t="s">
        <v>207</v>
      </c>
      <c r="B103" s="407"/>
      <c r="C103" s="407"/>
      <c r="D103" s="407"/>
      <c r="E103" s="453"/>
      <c r="F103" s="453"/>
      <c r="G103" s="453"/>
      <c r="H103" s="453"/>
      <c r="I103" s="453"/>
      <c r="J103" s="453"/>
      <c r="K103" s="453"/>
      <c r="L103" s="453"/>
      <c r="M103" s="407"/>
      <c r="N103" s="407"/>
      <c r="O103" s="407"/>
      <c r="P103" s="407"/>
      <c r="Q103" s="473"/>
      <c r="R103" s="469"/>
      <c r="S103" s="474"/>
      <c r="T103" s="407"/>
      <c r="U103" s="451"/>
      <c r="V103" s="484"/>
      <c r="W103" s="468"/>
      <c r="X103" s="468"/>
      <c r="Y103" s="468"/>
      <c r="Z103" s="485"/>
      <c r="AA103" s="466"/>
      <c r="AB103" s="460"/>
      <c r="AC103" s="463"/>
      <c r="AD103" s="463"/>
      <c r="AE103" s="461"/>
      <c r="AF103" s="479"/>
    </row>
    <row r="104" spans="1:32">
      <c r="A104" s="261" t="s">
        <v>209</v>
      </c>
      <c r="B104" s="407"/>
      <c r="C104" s="407"/>
      <c r="D104" s="407"/>
      <c r="E104" s="407"/>
      <c r="F104" s="407"/>
      <c r="G104" s="407"/>
      <c r="H104" s="407"/>
      <c r="I104" s="407"/>
      <c r="J104" s="407"/>
      <c r="K104" s="407"/>
      <c r="L104" s="407"/>
      <c r="M104" s="407"/>
      <c r="N104" s="407"/>
      <c r="O104" s="407"/>
      <c r="P104" s="407"/>
      <c r="Q104" s="475"/>
      <c r="R104" s="476"/>
      <c r="S104" s="477"/>
      <c r="T104" s="407"/>
      <c r="U104" s="451"/>
      <c r="V104" s="486"/>
      <c r="W104" s="487"/>
      <c r="X104" s="487"/>
      <c r="Y104" s="487"/>
      <c r="Z104" s="488"/>
      <c r="AA104" s="466"/>
      <c r="AB104" s="449"/>
      <c r="AC104" s="465"/>
      <c r="AD104" s="465"/>
      <c r="AE104" s="462"/>
      <c r="AF104" s="479"/>
    </row>
    <row r="105" spans="1:32">
      <c r="A105" s="261" t="s">
        <v>208</v>
      </c>
      <c r="B105" s="407"/>
      <c r="C105" s="407"/>
      <c r="D105" s="407"/>
      <c r="E105" s="407"/>
      <c r="F105" s="407"/>
      <c r="G105" s="407"/>
      <c r="H105" s="407"/>
      <c r="I105" s="407"/>
      <c r="J105" s="407"/>
      <c r="K105" s="407"/>
      <c r="L105" s="407"/>
      <c r="M105" s="407"/>
      <c r="N105" s="407"/>
      <c r="O105" s="407"/>
      <c r="P105" s="407"/>
      <c r="Q105" s="478"/>
      <c r="R105" s="478"/>
      <c r="S105" s="478"/>
      <c r="T105" s="407"/>
      <c r="U105" s="407"/>
      <c r="V105" s="453"/>
      <c r="W105" s="453"/>
      <c r="X105" s="453"/>
      <c r="Y105" s="453"/>
      <c r="Z105" s="453"/>
      <c r="AA105" s="407"/>
      <c r="AB105" s="453"/>
      <c r="AC105" s="453"/>
      <c r="AD105" s="453"/>
      <c r="AE105" s="453"/>
      <c r="AF105" s="415"/>
    </row>
    <row r="106" spans="1:32">
      <c r="A106" s="261" t="s">
        <v>213</v>
      </c>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723"/>
      <c r="AF106" s="415"/>
    </row>
    <row r="107" spans="1:32">
      <c r="A107" s="261" t="s">
        <v>213</v>
      </c>
      <c r="B107" s="407"/>
      <c r="C107" s="407"/>
      <c r="D107" s="407"/>
      <c r="E107" s="806" t="s">
        <v>318</v>
      </c>
      <c r="F107" s="762"/>
      <c r="G107" s="762"/>
      <c r="H107" s="762"/>
      <c r="I107" s="762"/>
      <c r="J107" s="762"/>
      <c r="K107" s="762"/>
      <c r="L107" s="407"/>
      <c r="M107" s="407"/>
      <c r="N107" s="407"/>
      <c r="O107" s="407"/>
      <c r="P107" s="451"/>
      <c r="Q107" s="857" t="s">
        <v>302</v>
      </c>
      <c r="R107" s="858"/>
      <c r="S107" s="859"/>
      <c r="T107" s="452"/>
      <c r="U107" s="407"/>
      <c r="V107" s="773" t="s">
        <v>303</v>
      </c>
      <c r="W107" s="774"/>
      <c r="X107" s="774"/>
      <c r="Y107" s="774"/>
      <c r="Z107" s="775"/>
      <c r="AA107" s="407"/>
      <c r="AB107" s="785" t="s">
        <v>304</v>
      </c>
      <c r="AC107" s="786"/>
      <c r="AD107" s="786"/>
      <c r="AE107" s="787"/>
      <c r="AF107" s="415"/>
    </row>
    <row r="108" spans="1:32">
      <c r="A108" s="261" t="s">
        <v>210</v>
      </c>
      <c r="B108" s="407"/>
      <c r="C108" s="407"/>
      <c r="D108" s="407"/>
      <c r="E108" s="407"/>
      <c r="F108" s="407"/>
      <c r="G108" s="407"/>
      <c r="H108" s="407"/>
      <c r="I108" s="407"/>
      <c r="J108" s="407"/>
      <c r="K108" s="407"/>
      <c r="L108" s="407"/>
      <c r="M108" s="407"/>
      <c r="N108" s="407"/>
      <c r="O108" s="407"/>
      <c r="P108" s="451"/>
      <c r="Q108" s="473"/>
      <c r="R108" s="469"/>
      <c r="S108" s="474"/>
      <c r="T108" s="452"/>
      <c r="U108" s="407"/>
      <c r="V108" s="484"/>
      <c r="W108" s="468"/>
      <c r="X108" s="468"/>
      <c r="Y108" s="468"/>
      <c r="Z108" s="485"/>
      <c r="AA108" s="407"/>
      <c r="AB108" s="460"/>
      <c r="AC108" s="463"/>
      <c r="AD108" s="463"/>
      <c r="AE108" s="461"/>
      <c r="AF108" s="415"/>
    </row>
    <row r="109" spans="1:32">
      <c r="A109" s="261" t="s">
        <v>211</v>
      </c>
      <c r="B109" s="407"/>
      <c r="C109" s="407"/>
      <c r="D109" s="407"/>
      <c r="E109" s="407"/>
      <c r="F109" s="407"/>
      <c r="G109" s="407"/>
      <c r="H109" s="407"/>
      <c r="I109" s="407"/>
      <c r="J109" s="407"/>
      <c r="K109" s="407"/>
      <c r="L109" s="407"/>
      <c r="M109" s="407"/>
      <c r="N109" s="407"/>
      <c r="O109" s="407"/>
      <c r="P109" s="451"/>
      <c r="Q109" s="475"/>
      <c r="R109" s="476"/>
      <c r="S109" s="477"/>
      <c r="T109" s="452"/>
      <c r="U109" s="407"/>
      <c r="V109" s="486"/>
      <c r="W109" s="487"/>
      <c r="X109" s="487"/>
      <c r="Y109" s="487"/>
      <c r="Z109" s="488"/>
      <c r="AA109" s="407"/>
      <c r="AB109" s="449"/>
      <c r="AC109" s="465"/>
      <c r="AD109" s="465"/>
      <c r="AE109" s="462"/>
      <c r="AF109" s="415"/>
    </row>
    <row r="110" spans="1:32">
      <c r="A110" s="261" t="s">
        <v>212</v>
      </c>
      <c r="B110" s="407"/>
      <c r="C110" s="407"/>
      <c r="D110" s="407"/>
      <c r="E110" s="407"/>
      <c r="F110" s="407"/>
      <c r="G110" s="407"/>
      <c r="H110" s="407"/>
      <c r="I110" s="407"/>
      <c r="J110" s="407"/>
      <c r="K110" s="407"/>
      <c r="L110" s="407"/>
      <c r="M110" s="407"/>
      <c r="N110" s="407"/>
      <c r="O110" s="407"/>
      <c r="P110" s="407"/>
      <c r="Q110" s="453"/>
      <c r="R110" s="453"/>
      <c r="S110" s="453"/>
      <c r="T110" s="407"/>
      <c r="U110" s="407"/>
      <c r="V110" s="407"/>
      <c r="W110" s="407"/>
      <c r="X110" s="407"/>
      <c r="Y110" s="407"/>
      <c r="Z110" s="407"/>
      <c r="AA110" s="407"/>
      <c r="AB110" s="407"/>
      <c r="AC110" s="407"/>
      <c r="AD110" s="407"/>
      <c r="AE110" s="407"/>
      <c r="AF110" s="415"/>
    </row>
    <row r="112" spans="1:32">
      <c r="A112" s="213"/>
      <c r="B112" s="801">
        <v>42917</v>
      </c>
      <c r="C112" s="802"/>
      <c r="D112" s="802"/>
      <c r="E112" s="802"/>
      <c r="F112" s="802"/>
      <c r="G112" s="802"/>
      <c r="H112" s="802"/>
      <c r="I112" s="802"/>
      <c r="J112" s="802"/>
      <c r="K112" s="802"/>
      <c r="L112" s="802"/>
      <c r="M112" s="802"/>
      <c r="N112" s="802"/>
      <c r="O112" s="802"/>
      <c r="P112" s="802"/>
      <c r="Q112" s="802"/>
      <c r="R112" s="802"/>
      <c r="S112" s="802"/>
      <c r="T112" s="802"/>
      <c r="U112" s="802"/>
      <c r="V112" s="802"/>
      <c r="W112" s="802"/>
      <c r="X112" s="802"/>
      <c r="Y112" s="802"/>
      <c r="Z112" s="802"/>
      <c r="AA112" s="802"/>
      <c r="AB112" s="802"/>
      <c r="AC112" s="802"/>
      <c r="AD112" s="802"/>
      <c r="AE112" s="802"/>
      <c r="AF112" s="803"/>
    </row>
    <row r="113" spans="1:32">
      <c r="A113" s="214"/>
      <c r="B113" s="417">
        <v>1</v>
      </c>
      <c r="C113" s="418">
        <v>2</v>
      </c>
      <c r="D113" s="417">
        <v>3</v>
      </c>
      <c r="E113" s="417">
        <v>4</v>
      </c>
      <c r="F113" s="409">
        <v>5</v>
      </c>
      <c r="G113" s="409">
        <v>6</v>
      </c>
      <c r="H113" s="409">
        <v>7</v>
      </c>
      <c r="I113" s="409">
        <v>8</v>
      </c>
      <c r="J113" s="412">
        <v>9</v>
      </c>
      <c r="K113" s="409">
        <v>10</v>
      </c>
      <c r="L113" s="409">
        <v>11</v>
      </c>
      <c r="M113" s="409">
        <v>12</v>
      </c>
      <c r="N113" s="409">
        <v>13</v>
      </c>
      <c r="O113" s="417">
        <v>14</v>
      </c>
      <c r="P113" s="417">
        <v>15</v>
      </c>
      <c r="Q113" s="418">
        <v>16</v>
      </c>
      <c r="R113" s="417">
        <v>17</v>
      </c>
      <c r="S113" s="417">
        <v>18</v>
      </c>
      <c r="T113" s="417">
        <v>19</v>
      </c>
      <c r="U113" s="417">
        <v>20</v>
      </c>
      <c r="V113" s="417">
        <v>21</v>
      </c>
      <c r="W113" s="417">
        <v>22</v>
      </c>
      <c r="X113" s="418">
        <v>23</v>
      </c>
      <c r="Y113" s="409">
        <v>24</v>
      </c>
      <c r="Z113" s="409">
        <v>25</v>
      </c>
      <c r="AA113" s="409">
        <v>26</v>
      </c>
      <c r="AB113" s="409">
        <v>27</v>
      </c>
      <c r="AC113" s="409">
        <v>28</v>
      </c>
      <c r="AD113" s="409">
        <v>29</v>
      </c>
      <c r="AE113" s="412">
        <v>30</v>
      </c>
      <c r="AF113" s="409">
        <v>31</v>
      </c>
    </row>
    <row r="114" spans="1:32">
      <c r="A114" s="364"/>
      <c r="B114" s="846"/>
      <c r="C114" s="847"/>
      <c r="D114" s="847"/>
      <c r="E114" s="847"/>
      <c r="F114" s="847"/>
      <c r="G114" s="847"/>
      <c r="H114" s="847"/>
      <c r="I114" s="848"/>
      <c r="J114" s="218"/>
      <c r="K114" s="409"/>
      <c r="L114" s="409"/>
      <c r="M114" s="409"/>
      <c r="N114" s="409"/>
      <c r="O114" s="409"/>
      <c r="P114" s="409"/>
      <c r="Q114" s="218"/>
      <c r="R114" s="409"/>
      <c r="S114" s="409"/>
      <c r="T114" s="409"/>
      <c r="U114" s="409"/>
      <c r="V114" s="409"/>
      <c r="W114" s="409"/>
      <c r="X114" s="218"/>
      <c r="Y114" s="409"/>
      <c r="Z114" s="409"/>
      <c r="AA114" s="409"/>
      <c r="AB114" s="409"/>
      <c r="AC114" s="409"/>
      <c r="AD114" s="409"/>
      <c r="AE114" s="218"/>
      <c r="AF114" s="409"/>
    </row>
    <row r="115" spans="1:32">
      <c r="A115" s="419" t="s">
        <v>206</v>
      </c>
      <c r="B115" s="490"/>
      <c r="C115" s="491"/>
      <c r="D115" s="491"/>
      <c r="E115" s="492"/>
      <c r="F115" s="446"/>
      <c r="G115" s="408"/>
      <c r="H115" s="408"/>
      <c r="I115" s="408"/>
      <c r="J115" s="408"/>
      <c r="K115" s="408"/>
      <c r="L115" s="408"/>
      <c r="M115" s="408"/>
      <c r="N115" s="445"/>
      <c r="O115" s="219"/>
      <c r="P115" s="219"/>
      <c r="Q115" s="219"/>
      <c r="R115" s="795" t="s">
        <v>409</v>
      </c>
      <c r="S115" s="796"/>
      <c r="T115" s="796"/>
      <c r="U115" s="796"/>
      <c r="V115" s="796"/>
      <c r="W115" s="796"/>
      <c r="X115" s="796"/>
      <c r="Y115" s="796"/>
      <c r="Z115" s="796"/>
      <c r="AA115" s="796"/>
      <c r="AB115" s="797"/>
      <c r="AC115" s="450"/>
      <c r="AD115" s="450"/>
      <c r="AE115" s="450"/>
      <c r="AF115" s="450"/>
    </row>
    <row r="116" spans="1:32">
      <c r="A116" s="419" t="s">
        <v>214</v>
      </c>
      <c r="B116" s="493"/>
      <c r="C116" s="494"/>
      <c r="D116" s="494"/>
      <c r="E116" s="495"/>
      <c r="F116" s="446"/>
      <c r="G116" s="408"/>
      <c r="H116" s="408"/>
      <c r="I116" s="408"/>
      <c r="J116" s="408"/>
      <c r="K116" s="408"/>
      <c r="L116" s="408"/>
      <c r="M116" s="408"/>
      <c r="N116" s="408"/>
      <c r="O116" s="447"/>
      <c r="P116" s="447"/>
      <c r="Q116" s="447"/>
      <c r="R116" s="447"/>
      <c r="S116" s="447"/>
      <c r="T116" s="447"/>
      <c r="U116" s="489"/>
      <c r="V116" s="788" t="s">
        <v>308</v>
      </c>
      <c r="W116" s="789"/>
      <c r="X116" s="789"/>
      <c r="Y116" s="796"/>
      <c r="Z116" s="797"/>
      <c r="AA116" s="806" t="s">
        <v>307</v>
      </c>
      <c r="AB116" s="762"/>
      <c r="AC116" s="762"/>
      <c r="AD116" s="762"/>
      <c r="AE116" s="762"/>
      <c r="AF116" s="763"/>
    </row>
    <row r="117" spans="1:32">
      <c r="A117" s="419" t="s">
        <v>215</v>
      </c>
      <c r="B117" s="849" t="s">
        <v>305</v>
      </c>
      <c r="C117" s="850"/>
      <c r="D117" s="850"/>
      <c r="E117" s="851"/>
      <c r="F117" s="446"/>
      <c r="G117" s="408"/>
      <c r="H117" s="408"/>
      <c r="I117" s="408"/>
      <c r="J117" s="408"/>
      <c r="K117" s="408"/>
      <c r="L117" s="408"/>
      <c r="M117" s="408"/>
      <c r="N117" s="408"/>
      <c r="O117" s="408"/>
      <c r="P117" s="408"/>
      <c r="Q117" s="408"/>
      <c r="R117" s="408"/>
      <c r="S117" s="408"/>
      <c r="T117" s="408"/>
      <c r="U117" s="408"/>
      <c r="V117" s="447"/>
      <c r="W117" s="447"/>
      <c r="X117" s="447"/>
      <c r="Y117" s="447"/>
      <c r="Z117" s="408"/>
      <c r="AA117" s="447"/>
      <c r="AB117" s="447"/>
      <c r="AC117" s="447"/>
      <c r="AD117" s="447"/>
      <c r="AE117" s="447"/>
      <c r="AF117" s="447"/>
    </row>
    <row r="118" spans="1:32">
      <c r="A118" s="419" t="s">
        <v>209</v>
      </c>
      <c r="B118" s="493"/>
      <c r="C118" s="494"/>
      <c r="D118" s="494"/>
      <c r="E118" s="495"/>
      <c r="F118" s="446"/>
      <c r="G118" s="408"/>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row>
    <row r="119" spans="1:32">
      <c r="A119" s="419" t="s">
        <v>208</v>
      </c>
      <c r="B119" s="493"/>
      <c r="C119" s="494"/>
      <c r="D119" s="494"/>
      <c r="E119" s="495"/>
      <c r="F119" s="446"/>
      <c r="G119" s="408"/>
      <c r="H119" s="408"/>
      <c r="I119" s="408"/>
      <c r="J119" s="408"/>
      <c r="K119" s="408"/>
      <c r="L119" s="408"/>
      <c r="M119" s="408"/>
      <c r="N119" s="408"/>
      <c r="O119" s="810" t="s">
        <v>309</v>
      </c>
      <c r="P119" s="796"/>
      <c r="Q119" s="797"/>
      <c r="R119" s="806" t="s">
        <v>306</v>
      </c>
      <c r="S119" s="762"/>
      <c r="T119" s="762"/>
      <c r="U119" s="762"/>
      <c r="V119" s="762"/>
      <c r="W119" s="762"/>
      <c r="X119" s="762"/>
      <c r="Y119" s="763"/>
      <c r="Z119" s="408"/>
      <c r="AA119" s="408"/>
      <c r="AB119" s="408"/>
      <c r="AC119" s="408"/>
      <c r="AD119" s="408"/>
      <c r="AE119" s="408"/>
      <c r="AF119" s="408"/>
    </row>
    <row r="120" spans="1:32">
      <c r="A120" s="419"/>
      <c r="B120" s="846"/>
      <c r="C120" s="847"/>
      <c r="D120" s="847"/>
      <c r="E120" s="847"/>
      <c r="F120" s="847"/>
      <c r="G120" s="847"/>
      <c r="H120" s="847"/>
      <c r="I120" s="848"/>
      <c r="J120" s="408"/>
      <c r="K120" s="408"/>
      <c r="L120" s="408"/>
      <c r="M120" s="408"/>
      <c r="N120" s="408"/>
      <c r="O120" s="711"/>
      <c r="P120" s="712"/>
      <c r="Q120" s="712"/>
      <c r="R120" s="713"/>
      <c r="S120" s="713"/>
      <c r="T120" s="713"/>
      <c r="U120" s="713"/>
      <c r="V120" s="713"/>
      <c r="W120" s="713"/>
      <c r="X120" s="713"/>
      <c r="Y120" s="714"/>
      <c r="Z120" s="408"/>
      <c r="AA120" s="408"/>
      <c r="AB120" s="408"/>
      <c r="AC120" s="408"/>
      <c r="AD120" s="408"/>
      <c r="AE120" s="408"/>
      <c r="AF120" s="408"/>
    </row>
    <row r="121" spans="1:32">
      <c r="A121" s="419" t="s">
        <v>213</v>
      </c>
      <c r="B121" s="493"/>
      <c r="C121" s="494"/>
      <c r="D121" s="494"/>
      <c r="E121" s="495"/>
      <c r="F121" s="446"/>
      <c r="G121" s="408"/>
      <c r="H121" s="408"/>
      <c r="I121" s="408"/>
      <c r="J121" s="408"/>
      <c r="K121" s="408"/>
      <c r="L121" s="408"/>
      <c r="M121" s="408"/>
      <c r="N121" s="408"/>
      <c r="O121" s="810" t="s">
        <v>319</v>
      </c>
      <c r="P121" s="796"/>
      <c r="Q121" s="796"/>
      <c r="R121" s="796"/>
      <c r="S121" s="796"/>
      <c r="T121" s="796"/>
      <c r="U121" s="796"/>
      <c r="V121" s="796"/>
      <c r="W121" s="796"/>
      <c r="X121" s="797"/>
      <c r="Y121" s="408"/>
      <c r="Z121" s="408"/>
      <c r="AA121" s="408"/>
      <c r="AB121" s="408"/>
      <c r="AC121" s="408"/>
      <c r="AD121" s="408"/>
      <c r="AE121" s="408"/>
      <c r="AF121" s="408"/>
    </row>
    <row r="122" spans="1:32">
      <c r="A122" s="419" t="s">
        <v>210</v>
      </c>
      <c r="B122" s="493"/>
      <c r="C122" s="494"/>
      <c r="D122" s="494"/>
      <c r="E122" s="495"/>
      <c r="F122" s="446"/>
      <c r="G122" s="408"/>
      <c r="H122" s="408"/>
      <c r="I122" s="408"/>
      <c r="J122" s="408"/>
      <c r="K122" s="408"/>
      <c r="L122" s="408"/>
      <c r="M122" s="408"/>
      <c r="N122" s="408"/>
      <c r="O122" s="408"/>
      <c r="P122" s="408"/>
      <c r="Q122" s="408"/>
      <c r="R122" s="408"/>
      <c r="S122" s="408"/>
      <c r="T122" s="408"/>
      <c r="U122" s="408"/>
      <c r="V122" s="810" t="s">
        <v>308</v>
      </c>
      <c r="W122" s="796"/>
      <c r="X122" s="796"/>
      <c r="Y122" s="796"/>
      <c r="Z122" s="797"/>
      <c r="AA122" s="806" t="s">
        <v>307</v>
      </c>
      <c r="AB122" s="762"/>
      <c r="AC122" s="762"/>
      <c r="AD122" s="762"/>
      <c r="AE122" s="762"/>
      <c r="AF122" s="763"/>
    </row>
    <row r="123" spans="1:32">
      <c r="A123" s="419" t="s">
        <v>211</v>
      </c>
      <c r="B123" s="493"/>
      <c r="C123" s="494"/>
      <c r="D123" s="494"/>
      <c r="E123" s="495"/>
      <c r="F123" s="446"/>
      <c r="G123" s="408"/>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row>
    <row r="124" spans="1:32">
      <c r="A124" s="419" t="s">
        <v>212</v>
      </c>
      <c r="B124" s="496"/>
      <c r="C124" s="497"/>
      <c r="D124" s="497"/>
      <c r="E124" s="498"/>
      <c r="F124" s="446"/>
      <c r="G124" s="408"/>
      <c r="H124" s="408"/>
      <c r="I124" s="408"/>
      <c r="J124" s="408"/>
      <c r="K124" s="408"/>
      <c r="L124" s="408"/>
      <c r="M124" s="408"/>
      <c r="N124" s="408"/>
      <c r="O124" s="810" t="s">
        <v>309</v>
      </c>
      <c r="P124" s="796"/>
      <c r="Q124" s="797"/>
      <c r="R124" s="806" t="s">
        <v>410</v>
      </c>
      <c r="S124" s="762"/>
      <c r="T124" s="762"/>
      <c r="U124" s="762"/>
      <c r="V124" s="762"/>
      <c r="W124" s="762"/>
      <c r="X124" s="762"/>
      <c r="Y124" s="763"/>
      <c r="Z124" s="408"/>
      <c r="AA124" s="408"/>
      <c r="AB124" s="408"/>
      <c r="AC124" s="408"/>
      <c r="AD124" s="408"/>
      <c r="AE124" s="408"/>
      <c r="AF124" s="408"/>
    </row>
    <row r="126" spans="1:32">
      <c r="A126" s="213"/>
      <c r="B126" s="801">
        <v>42948</v>
      </c>
      <c r="C126" s="802"/>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2"/>
      <c r="AA126" s="802"/>
      <c r="AB126" s="802"/>
      <c r="AC126" s="802"/>
      <c r="AD126" s="802"/>
      <c r="AE126" s="802"/>
      <c r="AF126" s="803"/>
    </row>
    <row r="127" spans="1:32">
      <c r="A127" s="214"/>
      <c r="B127" s="409">
        <v>1</v>
      </c>
      <c r="C127" s="409">
        <v>2</v>
      </c>
      <c r="D127" s="409">
        <v>3</v>
      </c>
      <c r="E127" s="409">
        <v>4</v>
      </c>
      <c r="F127" s="409">
        <v>5</v>
      </c>
      <c r="G127" s="412">
        <v>6</v>
      </c>
      <c r="H127" s="409">
        <v>7</v>
      </c>
      <c r="I127" s="409">
        <v>8</v>
      </c>
      <c r="J127" s="409">
        <v>9</v>
      </c>
      <c r="K127" s="409">
        <v>10</v>
      </c>
      <c r="L127" s="409">
        <v>11</v>
      </c>
      <c r="M127" s="409">
        <v>12</v>
      </c>
      <c r="N127" s="412">
        <v>13</v>
      </c>
      <c r="O127" s="409">
        <v>14</v>
      </c>
      <c r="P127" s="409">
        <v>15</v>
      </c>
      <c r="Q127" s="409">
        <v>16</v>
      </c>
      <c r="R127" s="409">
        <v>17</v>
      </c>
      <c r="S127" s="409">
        <v>18</v>
      </c>
      <c r="T127" s="409">
        <v>19</v>
      </c>
      <c r="U127" s="412">
        <v>20</v>
      </c>
      <c r="V127" s="409">
        <v>21</v>
      </c>
      <c r="W127" s="409">
        <v>22</v>
      </c>
      <c r="X127" s="409">
        <v>23</v>
      </c>
      <c r="Y127" s="409">
        <v>24</v>
      </c>
      <c r="Z127" s="409">
        <v>25</v>
      </c>
      <c r="AA127" s="409">
        <v>26</v>
      </c>
      <c r="AB127" s="412">
        <v>27</v>
      </c>
      <c r="AC127" s="409">
        <v>28</v>
      </c>
      <c r="AD127" s="409">
        <v>29</v>
      </c>
      <c r="AE127" s="409">
        <v>30</v>
      </c>
      <c r="AF127" s="409">
        <v>31</v>
      </c>
    </row>
    <row r="128" spans="1:32">
      <c r="A128" s="261" t="s">
        <v>206</v>
      </c>
      <c r="B128" s="450"/>
      <c r="C128" s="450"/>
      <c r="D128" s="408"/>
      <c r="E128" s="408"/>
      <c r="F128" s="408"/>
      <c r="G128" s="408"/>
      <c r="H128" s="852" t="s">
        <v>424</v>
      </c>
      <c r="I128" s="853"/>
      <c r="J128" s="853"/>
      <c r="K128" s="853"/>
      <c r="L128" s="854"/>
      <c r="M128" s="408"/>
      <c r="N128" s="408"/>
      <c r="O128" s="810" t="s">
        <v>309</v>
      </c>
      <c r="P128" s="811"/>
      <c r="Q128" s="811"/>
      <c r="R128" s="811"/>
      <c r="S128" s="812"/>
      <c r="T128" s="806" t="s">
        <v>311</v>
      </c>
      <c r="U128" s="762"/>
      <c r="V128" s="762"/>
      <c r="W128" s="762"/>
      <c r="X128" s="762"/>
      <c r="Y128" s="762"/>
      <c r="Z128" s="762"/>
      <c r="AA128" s="763"/>
      <c r="AB128" s="408"/>
      <c r="AC128" s="408"/>
      <c r="AD128" s="408"/>
      <c r="AE128" s="408"/>
      <c r="AF128" s="408"/>
    </row>
    <row r="129" spans="1:32">
      <c r="A129" s="419" t="s">
        <v>207</v>
      </c>
      <c r="B129" s="483"/>
      <c r="C129" s="440"/>
      <c r="D129" s="446"/>
      <c r="E129" s="408"/>
      <c r="F129" s="408"/>
      <c r="G129" s="408"/>
      <c r="H129" s="408"/>
      <c r="I129" s="408"/>
      <c r="J129" s="408"/>
      <c r="K129" s="408"/>
      <c r="L129" s="408"/>
      <c r="M129" s="408"/>
      <c r="N129" s="408"/>
      <c r="O129" s="408"/>
      <c r="P129" s="408"/>
      <c r="Q129" s="408"/>
      <c r="R129" s="408"/>
      <c r="S129" s="408"/>
      <c r="T129" s="807" t="s">
        <v>312</v>
      </c>
      <c r="U129" s="808"/>
      <c r="V129" s="808"/>
      <c r="W129" s="808"/>
      <c r="X129" s="808"/>
      <c r="Y129" s="808"/>
      <c r="Z129" s="809"/>
      <c r="AA129" s="408"/>
      <c r="AB129" s="408"/>
      <c r="AC129" s="408"/>
      <c r="AD129" s="408"/>
      <c r="AE129" s="408"/>
      <c r="AF129" s="408"/>
    </row>
    <row r="130" spans="1:32">
      <c r="A130" s="261" t="s">
        <v>209</v>
      </c>
      <c r="B130" s="489"/>
      <c r="C130" s="409"/>
      <c r="D130" s="446"/>
      <c r="E130" s="408"/>
      <c r="F130" s="408"/>
      <c r="G130" s="408"/>
      <c r="H130" s="408"/>
      <c r="I130" s="408"/>
      <c r="J130" s="408"/>
      <c r="K130" s="408"/>
      <c r="L130" s="408"/>
      <c r="M130" s="408"/>
      <c r="N130" s="408"/>
      <c r="O130" s="810" t="s">
        <v>309</v>
      </c>
      <c r="P130" s="811"/>
      <c r="Q130" s="811"/>
      <c r="R130" s="811"/>
      <c r="S130" s="812"/>
      <c r="T130" s="806" t="s">
        <v>311</v>
      </c>
      <c r="U130" s="762"/>
      <c r="V130" s="762"/>
      <c r="W130" s="762"/>
      <c r="X130" s="762"/>
      <c r="Y130" s="762"/>
      <c r="Z130" s="762"/>
      <c r="AA130" s="763"/>
      <c r="AB130" s="408"/>
      <c r="AC130" s="408"/>
      <c r="AD130" s="408"/>
      <c r="AE130" s="408"/>
      <c r="AF130" s="408"/>
    </row>
    <row r="131" spans="1:32">
      <c r="A131" s="261" t="s">
        <v>208</v>
      </c>
      <c r="B131" s="450"/>
      <c r="C131" s="514"/>
      <c r="D131" s="450"/>
      <c r="E131" s="450"/>
      <c r="F131" s="450"/>
      <c r="G131" s="450"/>
      <c r="H131" s="408"/>
      <c r="I131" s="408"/>
      <c r="J131" s="408"/>
      <c r="K131" s="408"/>
      <c r="L131" s="408"/>
      <c r="M131" s="408"/>
      <c r="N131" s="408"/>
      <c r="O131" s="408"/>
      <c r="P131" s="408"/>
      <c r="Q131" s="408"/>
      <c r="R131" s="408"/>
      <c r="S131" s="445"/>
      <c r="T131" s="807" t="s">
        <v>312</v>
      </c>
      <c r="U131" s="808"/>
      <c r="V131" s="808"/>
      <c r="W131" s="808"/>
      <c r="X131" s="808"/>
      <c r="Y131" s="808"/>
      <c r="Z131" s="809"/>
      <c r="AA131" s="444"/>
      <c r="AB131" s="408"/>
      <c r="AC131" s="408"/>
      <c r="AD131" s="408"/>
      <c r="AE131" s="408"/>
      <c r="AF131" s="408"/>
    </row>
    <row r="132" spans="1:32">
      <c r="A132" s="419" t="s">
        <v>213</v>
      </c>
      <c r="B132" s="810" t="s">
        <v>332</v>
      </c>
      <c r="C132" s="796"/>
      <c r="D132" s="796"/>
      <c r="E132" s="796"/>
      <c r="F132" s="796"/>
      <c r="G132" s="797"/>
      <c r="H132" s="852" t="s">
        <v>424</v>
      </c>
      <c r="I132" s="853"/>
      <c r="J132" s="853"/>
      <c r="K132" s="853"/>
      <c r="L132" s="854"/>
      <c r="M132" s="408"/>
      <c r="N132" s="408"/>
      <c r="O132" s="810" t="s">
        <v>309</v>
      </c>
      <c r="P132" s="811"/>
      <c r="Q132" s="811"/>
      <c r="R132" s="811"/>
      <c r="S132" s="812"/>
      <c r="T132" s="804" t="s">
        <v>310</v>
      </c>
      <c r="U132" s="805"/>
      <c r="V132" s="805"/>
      <c r="W132" s="805"/>
      <c r="X132" s="805"/>
      <c r="Y132" s="805"/>
      <c r="Z132" s="805"/>
      <c r="AA132" s="763"/>
      <c r="AB132" s="446"/>
      <c r="AC132" s="408"/>
      <c r="AD132" s="408"/>
      <c r="AE132" s="408"/>
      <c r="AF132" s="408"/>
    </row>
    <row r="133" spans="1:32">
      <c r="A133" s="261" t="s">
        <v>210</v>
      </c>
      <c r="B133" s="441"/>
      <c r="C133" s="443"/>
      <c r="D133" s="447"/>
      <c r="E133" s="447"/>
      <c r="F133" s="447"/>
      <c r="G133" s="447"/>
      <c r="H133" s="408"/>
      <c r="I133" s="408"/>
      <c r="J133" s="408"/>
      <c r="K133" s="408"/>
      <c r="L133" s="408"/>
      <c r="M133" s="408"/>
      <c r="N133" s="408"/>
      <c r="O133" s="408"/>
      <c r="P133" s="408"/>
      <c r="Q133" s="408"/>
      <c r="R133" s="408"/>
      <c r="S133" s="408"/>
      <c r="T133" s="804" t="s">
        <v>310</v>
      </c>
      <c r="U133" s="805"/>
      <c r="V133" s="805"/>
      <c r="W133" s="805"/>
      <c r="X133" s="805"/>
      <c r="Y133" s="805"/>
      <c r="Z133" s="805"/>
      <c r="AA133" s="763"/>
      <c r="AB133" s="408"/>
      <c r="AC133" s="408"/>
      <c r="AD133" s="408"/>
      <c r="AE133" s="408"/>
      <c r="AF133" s="408"/>
    </row>
    <row r="134" spans="1:32">
      <c r="A134" s="261" t="s">
        <v>211</v>
      </c>
      <c r="B134" s="408"/>
      <c r="C134" s="408"/>
      <c r="D134" s="408"/>
      <c r="E134" s="408"/>
      <c r="F134" s="408"/>
      <c r="G134" s="408"/>
      <c r="H134" s="408"/>
      <c r="I134" s="408"/>
      <c r="J134" s="408"/>
      <c r="K134" s="408"/>
      <c r="L134" s="408"/>
      <c r="M134" s="408"/>
      <c r="N134" s="408"/>
      <c r="O134" s="408"/>
      <c r="P134" s="408"/>
      <c r="Q134" s="408"/>
      <c r="R134" s="408"/>
      <c r="S134" s="408"/>
      <c r="T134" s="806" t="s">
        <v>311</v>
      </c>
      <c r="U134" s="762"/>
      <c r="V134" s="762"/>
      <c r="W134" s="762"/>
      <c r="X134" s="762"/>
      <c r="Y134" s="762"/>
      <c r="Z134" s="762"/>
      <c r="AA134" s="763"/>
      <c r="AB134" s="408"/>
      <c r="AC134" s="408"/>
      <c r="AD134" s="408"/>
      <c r="AE134" s="408"/>
      <c r="AF134" s="408"/>
    </row>
    <row r="135" spans="1:32">
      <c r="A135" s="261" t="s">
        <v>212</v>
      </c>
      <c r="B135" s="408"/>
      <c r="C135" s="408"/>
      <c r="D135" s="408"/>
      <c r="E135" s="408"/>
      <c r="F135" s="408"/>
      <c r="G135" s="408"/>
      <c r="H135" s="408"/>
      <c r="I135" s="408"/>
      <c r="J135" s="408"/>
      <c r="K135" s="408"/>
      <c r="L135" s="408"/>
      <c r="M135" s="408"/>
      <c r="N135" s="408"/>
      <c r="O135" s="408"/>
      <c r="P135" s="408"/>
      <c r="Q135" s="408"/>
      <c r="R135" s="408"/>
      <c r="S135" s="408"/>
      <c r="T135" s="807" t="s">
        <v>312</v>
      </c>
      <c r="U135" s="808"/>
      <c r="V135" s="808"/>
      <c r="W135" s="808"/>
      <c r="X135" s="808"/>
      <c r="Y135" s="808"/>
      <c r="Z135" s="809"/>
      <c r="AA135" s="408"/>
      <c r="AB135" s="408"/>
      <c r="AC135" s="408"/>
      <c r="AD135" s="408"/>
      <c r="AE135" s="408"/>
      <c r="AF135" s="408"/>
    </row>
    <row r="137" spans="1:32">
      <c r="A137" s="213"/>
      <c r="B137" s="801">
        <v>42979</v>
      </c>
      <c r="C137" s="802"/>
      <c r="D137" s="802"/>
      <c r="E137" s="802"/>
      <c r="F137" s="802"/>
      <c r="G137" s="802"/>
      <c r="H137" s="802"/>
      <c r="I137" s="802"/>
      <c r="J137" s="802"/>
      <c r="K137" s="802"/>
      <c r="L137" s="802"/>
      <c r="M137" s="802"/>
      <c r="N137" s="802"/>
      <c r="O137" s="802"/>
      <c r="P137" s="802"/>
      <c r="Q137" s="802"/>
      <c r="R137" s="802"/>
      <c r="S137" s="802"/>
      <c r="T137" s="802"/>
      <c r="U137" s="802"/>
      <c r="V137" s="802"/>
      <c r="W137" s="802"/>
      <c r="X137" s="802"/>
      <c r="Y137" s="802"/>
      <c r="Z137" s="802"/>
      <c r="AA137" s="802"/>
      <c r="AB137" s="802"/>
      <c r="AC137" s="802"/>
      <c r="AD137" s="802"/>
      <c r="AE137" s="802"/>
      <c r="AF137" s="803"/>
    </row>
    <row r="138" spans="1:32">
      <c r="A138" s="214"/>
      <c r="B138" s="409">
        <v>1</v>
      </c>
      <c r="C138" s="409">
        <v>2</v>
      </c>
      <c r="D138" s="412">
        <v>3</v>
      </c>
      <c r="E138" s="409">
        <v>4</v>
      </c>
      <c r="F138" s="409">
        <v>5</v>
      </c>
      <c r="G138" s="409">
        <v>6</v>
      </c>
      <c r="H138" s="409">
        <v>7</v>
      </c>
      <c r="I138" s="409">
        <v>8</v>
      </c>
      <c r="J138" s="409">
        <v>9</v>
      </c>
      <c r="K138" s="412">
        <v>10</v>
      </c>
      <c r="L138" s="409">
        <v>11</v>
      </c>
      <c r="M138" s="417">
        <v>12</v>
      </c>
      <c r="N138" s="417">
        <v>13</v>
      </c>
      <c r="O138" s="417">
        <v>14</v>
      </c>
      <c r="P138" s="417">
        <v>15</v>
      </c>
      <c r="Q138" s="417">
        <v>16</v>
      </c>
      <c r="R138" s="418">
        <v>17</v>
      </c>
      <c r="S138" s="417">
        <v>18</v>
      </c>
      <c r="T138" s="417">
        <v>19</v>
      </c>
      <c r="U138" s="409">
        <v>20</v>
      </c>
      <c r="V138" s="409">
        <v>21</v>
      </c>
      <c r="W138" s="409">
        <v>22</v>
      </c>
      <c r="X138" s="409">
        <v>23</v>
      </c>
      <c r="Y138" s="412">
        <v>24</v>
      </c>
      <c r="Z138" s="409">
        <v>25</v>
      </c>
      <c r="AA138" s="409">
        <v>26</v>
      </c>
      <c r="AB138" s="409">
        <v>27</v>
      </c>
      <c r="AC138" s="409">
        <v>28</v>
      </c>
      <c r="AD138" s="409">
        <v>29</v>
      </c>
      <c r="AE138" s="409">
        <v>30</v>
      </c>
      <c r="AF138" s="414">
        <v>31</v>
      </c>
    </row>
    <row r="139" spans="1:32">
      <c r="A139" s="261" t="s">
        <v>206</v>
      </c>
      <c r="B139" s="213"/>
      <c r="C139" s="213"/>
      <c r="D139" s="213"/>
      <c r="E139" s="213"/>
      <c r="F139" s="213"/>
      <c r="G139" s="213"/>
      <c r="H139" s="810" t="s">
        <v>309</v>
      </c>
      <c r="I139" s="796"/>
      <c r="J139" s="796"/>
      <c r="K139" s="796"/>
      <c r="L139" s="797"/>
      <c r="M139" s="813" t="s">
        <v>313</v>
      </c>
      <c r="N139" s="814"/>
      <c r="O139" s="814"/>
      <c r="P139" s="814"/>
      <c r="Q139" s="814"/>
      <c r="R139" s="814"/>
      <c r="S139" s="814"/>
      <c r="T139" s="815"/>
      <c r="U139" s="287"/>
      <c r="V139" s="213"/>
      <c r="W139" s="213"/>
      <c r="X139" s="213"/>
      <c r="Y139" s="213"/>
      <c r="Z139" s="213"/>
      <c r="AA139" s="213"/>
      <c r="AB139" s="213"/>
      <c r="AC139" s="213"/>
      <c r="AD139" s="500"/>
      <c r="AE139" s="427"/>
      <c r="AF139" s="216"/>
    </row>
    <row r="140" spans="1:32">
      <c r="A140" s="261" t="s">
        <v>207</v>
      </c>
      <c r="B140" s="213"/>
      <c r="C140" s="213"/>
      <c r="D140" s="213"/>
      <c r="E140" s="213"/>
      <c r="F140" s="213"/>
      <c r="G140" s="213"/>
      <c r="H140" s="810" t="s">
        <v>309</v>
      </c>
      <c r="I140" s="796"/>
      <c r="J140" s="796"/>
      <c r="K140" s="796"/>
      <c r="L140" s="797"/>
      <c r="M140" s="813" t="s">
        <v>313</v>
      </c>
      <c r="N140" s="814"/>
      <c r="O140" s="814"/>
      <c r="P140" s="814"/>
      <c r="Q140" s="814"/>
      <c r="R140" s="814"/>
      <c r="S140" s="814"/>
      <c r="T140" s="815"/>
      <c r="U140" s="213"/>
      <c r="V140" s="213"/>
      <c r="W140" s="213"/>
      <c r="X140" s="213"/>
      <c r="Y140" s="213"/>
      <c r="Z140" s="213"/>
      <c r="AA140" s="213"/>
      <c r="AB140" s="213"/>
      <c r="AC140" s="213"/>
      <c r="AD140" s="213"/>
      <c r="AE140" s="213"/>
      <c r="AF140" s="216"/>
    </row>
    <row r="141" spans="1:32">
      <c r="A141" s="261" t="s">
        <v>209</v>
      </c>
      <c r="B141" s="213"/>
      <c r="C141" s="213"/>
      <c r="D141" s="213"/>
      <c r="E141" s="213"/>
      <c r="F141" s="213"/>
      <c r="G141" s="213"/>
      <c r="H141" s="213"/>
      <c r="I141" s="213"/>
      <c r="J141" s="213"/>
      <c r="K141" s="213"/>
      <c r="L141" s="213"/>
      <c r="M141" s="213"/>
      <c r="N141" s="213"/>
      <c r="O141" s="822" t="s">
        <v>411</v>
      </c>
      <c r="P141" s="823"/>
      <c r="Q141" s="823"/>
      <c r="R141" s="823"/>
      <c r="S141" s="823"/>
      <c r="T141" s="823"/>
      <c r="U141" s="823"/>
      <c r="V141" s="823"/>
      <c r="W141" s="824"/>
      <c r="X141" s="213"/>
      <c r="Y141" s="213"/>
      <c r="Z141" s="213"/>
      <c r="AA141" s="213"/>
      <c r="AB141" s="213"/>
      <c r="AC141" s="213"/>
      <c r="AD141" s="213"/>
      <c r="AE141" s="213"/>
      <c r="AF141" s="216"/>
    </row>
    <row r="142" spans="1:32">
      <c r="A142" s="261" t="s">
        <v>208</v>
      </c>
      <c r="B142" s="213"/>
      <c r="C142" s="213"/>
      <c r="D142" s="213"/>
      <c r="E142" s="213"/>
      <c r="F142" s="213"/>
      <c r="G142" s="213"/>
      <c r="H142" s="213"/>
      <c r="I142" s="213"/>
      <c r="J142" s="213"/>
      <c r="K142" s="213"/>
      <c r="L142" s="213"/>
      <c r="M142" s="213"/>
      <c r="N142" s="213"/>
      <c r="O142" s="798"/>
      <c r="P142" s="799"/>
      <c r="Q142" s="799"/>
      <c r="R142" s="799"/>
      <c r="S142" s="799"/>
      <c r="T142" s="799"/>
      <c r="U142" s="799"/>
      <c r="V142" s="799"/>
      <c r="W142" s="800"/>
      <c r="X142" s="499"/>
      <c r="Y142" s="499"/>
      <c r="Z142" s="213"/>
      <c r="AA142" s="213"/>
      <c r="AB142" s="213"/>
      <c r="AC142" s="213"/>
      <c r="AD142" s="501"/>
      <c r="AE142" s="501"/>
      <c r="AF142" s="216"/>
    </row>
    <row r="143" spans="1:32">
      <c r="A143" s="261" t="s">
        <v>213</v>
      </c>
      <c r="B143" s="213"/>
      <c r="C143" s="213"/>
      <c r="D143" s="213"/>
      <c r="E143" s="213"/>
      <c r="F143" s="213"/>
      <c r="G143" s="213"/>
      <c r="H143" s="213"/>
      <c r="I143" s="213"/>
      <c r="J143" s="213"/>
      <c r="K143" s="213"/>
      <c r="L143" s="213"/>
      <c r="M143" s="213"/>
      <c r="N143" s="305"/>
      <c r="O143" s="825"/>
      <c r="P143" s="826"/>
      <c r="Q143" s="826"/>
      <c r="R143" s="826"/>
      <c r="S143" s="826"/>
      <c r="T143" s="826"/>
      <c r="U143" s="826"/>
      <c r="V143" s="826"/>
      <c r="W143" s="827"/>
      <c r="X143" s="213"/>
      <c r="Y143" s="213"/>
      <c r="Z143" s="287"/>
      <c r="AA143" s="213"/>
      <c r="AB143" s="213"/>
      <c r="AC143" s="305"/>
      <c r="AD143" s="500"/>
      <c r="AE143" s="427"/>
      <c r="AF143" s="502"/>
    </row>
    <row r="144" spans="1:32">
      <c r="A144" s="261" t="s">
        <v>210</v>
      </c>
      <c r="B144" s="213"/>
      <c r="C144" s="213"/>
      <c r="D144" s="213"/>
      <c r="E144" s="213"/>
      <c r="F144" s="213"/>
      <c r="G144" s="213"/>
      <c r="H144" s="213"/>
      <c r="I144" s="213"/>
      <c r="J144" s="213"/>
      <c r="K144" s="213"/>
      <c r="L144" s="213"/>
      <c r="M144" s="213"/>
      <c r="N144" s="213"/>
      <c r="O144" s="499"/>
      <c r="P144" s="499"/>
      <c r="Q144" s="499"/>
      <c r="R144" s="499"/>
      <c r="S144" s="499"/>
      <c r="T144" s="499"/>
      <c r="U144" s="499"/>
      <c r="V144" s="499"/>
      <c r="W144" s="499"/>
      <c r="X144" s="499"/>
      <c r="Y144" s="499"/>
      <c r="Z144" s="213"/>
      <c r="AA144" s="213"/>
      <c r="AB144" s="213"/>
      <c r="AC144" s="213"/>
      <c r="AD144" s="499"/>
      <c r="AE144" s="499"/>
      <c r="AF144" s="216"/>
    </row>
    <row r="145" spans="1:32">
      <c r="A145" s="261" t="s">
        <v>211</v>
      </c>
      <c r="B145" s="213"/>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6"/>
    </row>
    <row r="146" spans="1:32">
      <c r="A146" s="261" t="s">
        <v>212</v>
      </c>
      <c r="B146" s="213"/>
      <c r="C146" s="213"/>
      <c r="D146" s="213"/>
      <c r="E146" s="213"/>
      <c r="F146" s="213"/>
      <c r="G146" s="213"/>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6"/>
    </row>
    <row r="147" spans="1:32">
      <c r="A147" s="315"/>
      <c r="P147" s="286"/>
      <c r="Q147" s="286"/>
      <c r="R147" s="286"/>
      <c r="S147" s="286"/>
      <c r="T147" s="286"/>
      <c r="U147" s="286"/>
      <c r="V147" s="286"/>
      <c r="W147" s="286"/>
    </row>
    <row r="148" spans="1:32">
      <c r="A148" s="213"/>
      <c r="B148" s="801">
        <v>43009</v>
      </c>
      <c r="C148" s="802"/>
      <c r="D148" s="802"/>
      <c r="E148" s="802"/>
      <c r="F148" s="802"/>
      <c r="G148" s="802"/>
      <c r="H148" s="802"/>
      <c r="I148" s="802"/>
      <c r="J148" s="802"/>
      <c r="K148" s="802"/>
      <c r="L148" s="802"/>
      <c r="M148" s="802"/>
      <c r="N148" s="802"/>
      <c r="O148" s="802"/>
      <c r="P148" s="802"/>
      <c r="Q148" s="802"/>
      <c r="R148" s="802"/>
      <c r="S148" s="802"/>
      <c r="T148" s="802"/>
      <c r="U148" s="802"/>
      <c r="V148" s="802"/>
      <c r="W148" s="802"/>
      <c r="X148" s="802"/>
      <c r="Y148" s="802"/>
      <c r="Z148" s="802"/>
      <c r="AA148" s="802"/>
      <c r="AB148" s="802"/>
      <c r="AC148" s="802"/>
      <c r="AD148" s="802"/>
      <c r="AE148" s="802"/>
      <c r="AF148" s="803"/>
    </row>
    <row r="149" spans="1:32">
      <c r="A149" s="214"/>
      <c r="B149" s="418">
        <v>1</v>
      </c>
      <c r="C149" s="417">
        <v>2</v>
      </c>
      <c r="D149" s="417">
        <v>3</v>
      </c>
      <c r="E149" s="417">
        <v>4</v>
      </c>
      <c r="F149" s="417">
        <v>5</v>
      </c>
      <c r="G149" s="417">
        <v>6</v>
      </c>
      <c r="H149" s="417">
        <v>7</v>
      </c>
      <c r="I149" s="418">
        <v>8</v>
      </c>
      <c r="J149" s="417">
        <v>9</v>
      </c>
      <c r="K149" s="417">
        <v>10</v>
      </c>
      <c r="L149" s="417">
        <v>11</v>
      </c>
      <c r="M149" s="417">
        <v>12</v>
      </c>
      <c r="N149" s="417">
        <v>13</v>
      </c>
      <c r="O149" s="417">
        <v>14</v>
      </c>
      <c r="P149" s="418">
        <v>15</v>
      </c>
      <c r="Q149" s="417">
        <v>16</v>
      </c>
      <c r="R149" s="417">
        <v>17</v>
      </c>
      <c r="S149" s="417">
        <v>18</v>
      </c>
      <c r="T149" s="417">
        <v>19</v>
      </c>
      <c r="U149" s="417">
        <v>20</v>
      </c>
      <c r="V149" s="417">
        <v>21</v>
      </c>
      <c r="W149" s="418">
        <v>22</v>
      </c>
      <c r="X149" s="409">
        <v>23</v>
      </c>
      <c r="Y149" s="409">
        <v>24</v>
      </c>
      <c r="Z149" s="409">
        <v>25</v>
      </c>
      <c r="AA149" s="409">
        <v>26</v>
      </c>
      <c r="AB149" s="409">
        <v>27</v>
      </c>
      <c r="AC149" s="409">
        <v>28</v>
      </c>
      <c r="AD149" s="412">
        <v>29</v>
      </c>
      <c r="AE149" s="409">
        <v>30</v>
      </c>
      <c r="AF149" s="214">
        <v>31</v>
      </c>
    </row>
    <row r="150" spans="1:32">
      <c r="A150" s="364"/>
      <c r="B150" s="724"/>
      <c r="C150" s="719"/>
      <c r="D150" s="719"/>
      <c r="E150" s="719"/>
      <c r="F150" s="719"/>
      <c r="G150" s="719"/>
      <c r="H150" s="719"/>
      <c r="I150" s="718"/>
      <c r="J150" s="717"/>
      <c r="K150" s="719"/>
      <c r="L150" s="719"/>
      <c r="M150" s="719"/>
      <c r="N150" s="719"/>
      <c r="O150" s="719"/>
      <c r="P150" s="762" t="s">
        <v>406</v>
      </c>
      <c r="Q150" s="762"/>
      <c r="R150" s="762"/>
      <c r="S150" s="762"/>
      <c r="T150" s="762"/>
      <c r="U150" s="762"/>
      <c r="V150" s="762"/>
      <c r="W150" s="763"/>
      <c r="X150" s="720"/>
      <c r="Y150" s="409"/>
      <c r="Z150" s="409"/>
      <c r="AA150" s="409"/>
      <c r="AB150" s="409"/>
      <c r="AC150" s="409"/>
      <c r="AD150" s="412"/>
      <c r="AE150" s="409"/>
      <c r="AF150" s="715"/>
    </row>
    <row r="151" spans="1:32">
      <c r="A151" s="419" t="s">
        <v>206</v>
      </c>
      <c r="B151" s="813" t="s">
        <v>314</v>
      </c>
      <c r="C151" s="814"/>
      <c r="D151" s="814"/>
      <c r="E151" s="814"/>
      <c r="F151" s="814"/>
      <c r="G151" s="814"/>
      <c r="H151" s="814"/>
      <c r="I151" s="814"/>
      <c r="J151" s="816" t="s">
        <v>320</v>
      </c>
      <c r="K151" s="817"/>
      <c r="L151" s="817"/>
      <c r="M151" s="817"/>
      <c r="N151" s="817"/>
      <c r="O151" s="817"/>
      <c r="P151" s="817"/>
      <c r="Q151" s="817"/>
      <c r="R151" s="817"/>
      <c r="S151" s="817"/>
      <c r="T151" s="817"/>
      <c r="U151" s="817"/>
      <c r="V151" s="817"/>
      <c r="W151" s="818"/>
      <c r="X151" s="452"/>
      <c r="Y151" s="407"/>
      <c r="Z151" s="407"/>
      <c r="AA151" s="407"/>
      <c r="AB151" s="407"/>
      <c r="AC151" s="407"/>
      <c r="AD151" s="407"/>
      <c r="AE151" s="407"/>
      <c r="AF151" s="407"/>
    </row>
    <row r="152" spans="1:32">
      <c r="A152" s="261" t="s">
        <v>207</v>
      </c>
      <c r="B152" s="813" t="s">
        <v>314</v>
      </c>
      <c r="C152" s="814"/>
      <c r="D152" s="814"/>
      <c r="E152" s="814"/>
      <c r="F152" s="814"/>
      <c r="G152" s="814"/>
      <c r="H152" s="814"/>
      <c r="I152" s="814"/>
      <c r="J152" s="453"/>
      <c r="K152" s="453"/>
      <c r="L152" s="453"/>
      <c r="M152" s="453"/>
      <c r="N152" s="453"/>
      <c r="O152" s="453"/>
      <c r="P152" s="453"/>
      <c r="Q152" s="453"/>
      <c r="R152" s="453"/>
      <c r="S152" s="453"/>
      <c r="T152" s="453"/>
      <c r="U152" s="453"/>
      <c r="V152" s="453"/>
      <c r="W152" s="453"/>
      <c r="X152" s="407"/>
      <c r="Y152" s="407"/>
      <c r="Z152" s="407"/>
      <c r="AA152" s="407"/>
      <c r="AB152" s="407"/>
      <c r="AC152" s="407"/>
      <c r="AD152" s="407"/>
      <c r="AE152" s="407"/>
      <c r="AF152" s="407"/>
    </row>
    <row r="153" spans="1:32">
      <c r="A153" s="261" t="s">
        <v>209</v>
      </c>
      <c r="B153" s="813" t="s">
        <v>314</v>
      </c>
      <c r="C153" s="814"/>
      <c r="D153" s="814"/>
      <c r="E153" s="814"/>
      <c r="F153" s="814"/>
      <c r="G153" s="814"/>
      <c r="H153" s="814"/>
      <c r="I153" s="814"/>
      <c r="J153" s="407"/>
      <c r="K153" s="407"/>
      <c r="L153" s="407"/>
      <c r="M153" s="407"/>
      <c r="N153" s="407"/>
      <c r="O153" s="407"/>
      <c r="P153" s="407"/>
      <c r="Q153" s="407"/>
      <c r="R153" s="407"/>
      <c r="S153" s="407"/>
      <c r="T153" s="407"/>
      <c r="U153" s="407"/>
      <c r="V153" s="407"/>
      <c r="W153" s="407"/>
      <c r="X153" s="407"/>
      <c r="Y153" s="407"/>
      <c r="Z153" s="407"/>
      <c r="AA153" s="407"/>
      <c r="AB153" s="407"/>
      <c r="AC153" s="407"/>
      <c r="AD153" s="407"/>
      <c r="AE153" s="407"/>
      <c r="AF153" s="407"/>
    </row>
    <row r="154" spans="1:32">
      <c r="A154" s="261" t="s">
        <v>208</v>
      </c>
      <c r="B154" s="407"/>
      <c r="C154" s="407"/>
      <c r="D154" s="407"/>
      <c r="E154" s="407"/>
      <c r="F154" s="407"/>
      <c r="G154" s="407"/>
      <c r="H154" s="407"/>
      <c r="I154" s="407"/>
      <c r="J154" s="407"/>
      <c r="K154" s="407"/>
      <c r="L154" s="407"/>
      <c r="M154" s="407"/>
      <c r="N154" s="407"/>
      <c r="O154" s="407"/>
      <c r="P154" s="407"/>
      <c r="Q154" s="407"/>
      <c r="R154" s="407"/>
      <c r="S154" s="407"/>
      <c r="T154" s="407"/>
      <c r="U154" s="407"/>
      <c r="V154" s="407"/>
      <c r="W154" s="407"/>
      <c r="X154" s="407"/>
      <c r="Y154" s="407"/>
      <c r="Z154" s="407"/>
      <c r="AA154" s="407"/>
      <c r="AB154" s="407"/>
      <c r="AC154" s="407"/>
      <c r="AD154" s="407"/>
      <c r="AE154" s="407"/>
      <c r="AF154" s="407"/>
    </row>
    <row r="155" spans="1:32">
      <c r="A155" s="261"/>
      <c r="B155" s="813" t="s">
        <v>314</v>
      </c>
      <c r="C155" s="814"/>
      <c r="D155" s="814"/>
      <c r="E155" s="814"/>
      <c r="F155" s="814"/>
      <c r="G155" s="814"/>
      <c r="H155" s="814"/>
      <c r="I155" s="815"/>
      <c r="J155" s="451"/>
      <c r="K155" s="466"/>
      <c r="L155" s="466"/>
      <c r="M155" s="466"/>
      <c r="N155" s="466"/>
      <c r="O155" s="466"/>
      <c r="P155" s="762" t="s">
        <v>406</v>
      </c>
      <c r="Q155" s="762"/>
      <c r="R155" s="762"/>
      <c r="S155" s="762"/>
      <c r="T155" s="762"/>
      <c r="U155" s="762"/>
      <c r="V155" s="762"/>
      <c r="W155" s="763"/>
      <c r="X155" s="407"/>
      <c r="Y155" s="407"/>
      <c r="Z155" s="407"/>
      <c r="AA155" s="407"/>
      <c r="AB155" s="407"/>
      <c r="AC155" s="407"/>
      <c r="AD155" s="407"/>
      <c r="AE155" s="407"/>
      <c r="AF155" s="407"/>
    </row>
    <row r="156" spans="1:32">
      <c r="A156" s="261" t="s">
        <v>213</v>
      </c>
      <c r="B156" s="813" t="s">
        <v>314</v>
      </c>
      <c r="C156" s="814"/>
      <c r="D156" s="814"/>
      <c r="E156" s="814"/>
      <c r="F156" s="814"/>
      <c r="G156" s="814"/>
      <c r="H156" s="814"/>
      <c r="I156" s="815"/>
      <c r="J156" s="816" t="s">
        <v>320</v>
      </c>
      <c r="K156" s="817"/>
      <c r="L156" s="817"/>
      <c r="M156" s="817"/>
      <c r="N156" s="817"/>
      <c r="O156" s="817"/>
      <c r="P156" s="817"/>
      <c r="Q156" s="817"/>
      <c r="R156" s="817"/>
      <c r="S156" s="817"/>
      <c r="T156" s="817"/>
      <c r="U156" s="817"/>
      <c r="V156" s="817"/>
      <c r="W156" s="818"/>
      <c r="X156" s="407"/>
      <c r="Y156" s="407"/>
      <c r="Z156" s="407"/>
      <c r="AA156" s="407"/>
      <c r="AB156" s="407"/>
      <c r="AC156" s="407"/>
      <c r="AD156" s="407"/>
      <c r="AE156" s="407"/>
      <c r="AF156" s="407"/>
    </row>
    <row r="157" spans="1:32">
      <c r="A157" s="261" t="s">
        <v>210</v>
      </c>
      <c r="B157" s="813" t="s">
        <v>314</v>
      </c>
      <c r="C157" s="814"/>
      <c r="D157" s="814"/>
      <c r="E157" s="814"/>
      <c r="F157" s="814"/>
      <c r="G157" s="814"/>
      <c r="H157" s="814"/>
      <c r="I157" s="814"/>
      <c r="J157" s="407"/>
      <c r="K157" s="407"/>
      <c r="L157" s="407"/>
      <c r="M157" s="407"/>
      <c r="N157" s="407"/>
      <c r="O157" s="407"/>
      <c r="P157" s="407"/>
      <c r="Q157" s="407"/>
      <c r="R157" s="407"/>
      <c r="S157" s="407"/>
      <c r="T157" s="407"/>
      <c r="U157" s="407"/>
      <c r="V157" s="407"/>
      <c r="W157" s="407"/>
      <c r="X157" s="407"/>
      <c r="Y157" s="407"/>
      <c r="Z157" s="407"/>
      <c r="AA157" s="407"/>
      <c r="AB157" s="407"/>
      <c r="AC157" s="407"/>
      <c r="AD157" s="407"/>
      <c r="AE157" s="407"/>
      <c r="AF157" s="407"/>
    </row>
    <row r="158" spans="1:32">
      <c r="A158" s="261" t="s">
        <v>211</v>
      </c>
      <c r="B158" s="813" t="s">
        <v>314</v>
      </c>
      <c r="C158" s="814"/>
      <c r="D158" s="814"/>
      <c r="E158" s="814"/>
      <c r="F158" s="814"/>
      <c r="G158" s="814"/>
      <c r="H158" s="814"/>
      <c r="I158" s="814"/>
      <c r="J158" s="407"/>
      <c r="K158" s="407"/>
      <c r="L158" s="407"/>
      <c r="M158" s="407"/>
      <c r="N158" s="407"/>
      <c r="O158" s="407"/>
      <c r="P158" s="407"/>
      <c r="Q158" s="407"/>
      <c r="R158" s="407"/>
      <c r="S158" s="407"/>
      <c r="T158" s="407"/>
      <c r="U158" s="407"/>
      <c r="V158" s="407"/>
      <c r="W158" s="407"/>
      <c r="X158" s="407"/>
      <c r="Y158" s="407"/>
      <c r="Z158" s="407"/>
      <c r="AA158" s="407"/>
      <c r="AB158" s="407"/>
      <c r="AC158" s="407"/>
      <c r="AD158" s="407"/>
      <c r="AE158" s="407"/>
      <c r="AF158" s="407"/>
    </row>
    <row r="159" spans="1:32">
      <c r="A159" s="261" t="s">
        <v>212</v>
      </c>
      <c r="B159" s="407"/>
      <c r="C159" s="407"/>
      <c r="D159" s="407"/>
      <c r="E159" s="407"/>
      <c r="F159" s="407"/>
      <c r="G159" s="407"/>
      <c r="H159" s="407"/>
      <c r="I159" s="407"/>
      <c r="J159" s="407"/>
      <c r="K159" s="407"/>
      <c r="L159" s="407"/>
      <c r="M159" s="407"/>
      <c r="N159" s="407"/>
      <c r="O159" s="407"/>
      <c r="P159" s="407"/>
      <c r="Q159" s="407"/>
      <c r="R159" s="407"/>
      <c r="S159" s="407"/>
      <c r="T159" s="407"/>
      <c r="U159" s="407"/>
      <c r="V159" s="407"/>
      <c r="W159" s="407"/>
      <c r="X159" s="407"/>
      <c r="Y159" s="407"/>
      <c r="Z159" s="407"/>
      <c r="AA159" s="407"/>
      <c r="AB159" s="407"/>
      <c r="AC159" s="407"/>
      <c r="AD159" s="407"/>
      <c r="AE159" s="407"/>
      <c r="AF159" s="407"/>
    </row>
    <row r="161" spans="1:32">
      <c r="A161" s="213"/>
      <c r="B161" s="801">
        <v>43040</v>
      </c>
      <c r="C161" s="802"/>
      <c r="D161" s="802"/>
      <c r="E161" s="802"/>
      <c r="F161" s="802"/>
      <c r="G161" s="802"/>
      <c r="H161" s="802"/>
      <c r="I161" s="802"/>
      <c r="J161" s="802"/>
      <c r="K161" s="802"/>
      <c r="L161" s="802"/>
      <c r="M161" s="802"/>
      <c r="N161" s="802"/>
      <c r="O161" s="802"/>
      <c r="P161" s="802"/>
      <c r="Q161" s="802"/>
      <c r="R161" s="802"/>
      <c r="S161" s="802"/>
      <c r="T161" s="802"/>
      <c r="U161" s="802"/>
      <c r="V161" s="802"/>
      <c r="W161" s="802"/>
      <c r="X161" s="802"/>
      <c r="Y161" s="802"/>
      <c r="Z161" s="802"/>
      <c r="AA161" s="802"/>
      <c r="AB161" s="802"/>
      <c r="AC161" s="802"/>
      <c r="AD161" s="802"/>
      <c r="AE161" s="802"/>
      <c r="AF161" s="803"/>
    </row>
    <row r="162" spans="1:32">
      <c r="A162" s="214"/>
      <c r="B162" s="409">
        <v>1</v>
      </c>
      <c r="C162" s="409">
        <v>2</v>
      </c>
      <c r="D162" s="409">
        <v>3</v>
      </c>
      <c r="E162" s="409">
        <v>4</v>
      </c>
      <c r="F162" s="412">
        <v>5</v>
      </c>
      <c r="G162" s="409">
        <v>6</v>
      </c>
      <c r="H162" s="409">
        <v>7</v>
      </c>
      <c r="I162" s="409">
        <v>8</v>
      </c>
      <c r="J162" s="409">
        <v>9</v>
      </c>
      <c r="K162" s="409">
        <v>10</v>
      </c>
      <c r="L162" s="409">
        <v>11</v>
      </c>
      <c r="M162" s="412">
        <v>12</v>
      </c>
      <c r="N162" s="409">
        <v>13</v>
      </c>
      <c r="O162" s="409">
        <v>14</v>
      </c>
      <c r="P162" s="409">
        <v>15</v>
      </c>
      <c r="Q162" s="409">
        <v>16</v>
      </c>
      <c r="R162" s="409">
        <v>17</v>
      </c>
      <c r="S162" s="409">
        <v>18</v>
      </c>
      <c r="T162" s="412">
        <v>19</v>
      </c>
      <c r="U162" s="409">
        <v>20</v>
      </c>
      <c r="V162" s="409">
        <v>21</v>
      </c>
      <c r="W162" s="409">
        <v>22</v>
      </c>
      <c r="X162" s="409">
        <v>23</v>
      </c>
      <c r="Y162" s="409">
        <v>24</v>
      </c>
      <c r="Z162" s="409">
        <v>25</v>
      </c>
      <c r="AA162" s="412">
        <v>26</v>
      </c>
      <c r="AB162" s="409">
        <v>27</v>
      </c>
      <c r="AC162" s="409">
        <v>28</v>
      </c>
      <c r="AD162" s="410">
        <v>29</v>
      </c>
      <c r="AE162" s="410">
        <v>30</v>
      </c>
      <c r="AF162" s="414">
        <v>31</v>
      </c>
    </row>
    <row r="163" spans="1:32">
      <c r="A163" s="261" t="s">
        <v>206</v>
      </c>
      <c r="B163" s="407"/>
      <c r="C163" s="407"/>
      <c r="D163" s="407"/>
      <c r="E163" s="407"/>
      <c r="F163" s="407"/>
      <c r="G163" s="407"/>
      <c r="H163" s="407"/>
      <c r="I163" s="407"/>
      <c r="J163" s="407"/>
      <c r="K163" s="407"/>
      <c r="L163" s="407"/>
      <c r="M163" s="407"/>
      <c r="N163" s="407"/>
      <c r="O163" s="407"/>
      <c r="P163" s="407"/>
      <c r="Q163" s="407"/>
      <c r="R163" s="407"/>
      <c r="S163" s="407"/>
      <c r="T163" s="407"/>
      <c r="U163" s="407"/>
      <c r="V163" s="407"/>
      <c r="W163" s="407"/>
      <c r="X163" s="407"/>
      <c r="Y163" s="407"/>
      <c r="Z163" s="407"/>
      <c r="AA163" s="407"/>
      <c r="AB163" s="407"/>
      <c r="AC163" s="407"/>
      <c r="AD163" s="407"/>
      <c r="AE163" s="407"/>
      <c r="AF163" s="216"/>
    </row>
    <row r="164" spans="1:32">
      <c r="A164" s="261" t="s">
        <v>207</v>
      </c>
      <c r="B164" s="407"/>
      <c r="C164" s="407"/>
      <c r="D164" s="407"/>
      <c r="E164" s="407"/>
      <c r="F164" s="407"/>
      <c r="G164" s="407"/>
      <c r="H164" s="407"/>
      <c r="I164" s="407"/>
      <c r="J164" s="407"/>
      <c r="K164" s="407"/>
      <c r="L164" s="407"/>
      <c r="M164" s="407"/>
      <c r="N164" s="407"/>
      <c r="O164" s="407"/>
      <c r="P164" s="407"/>
      <c r="Q164" s="407"/>
      <c r="R164" s="407"/>
      <c r="S164" s="407"/>
      <c r="T164" s="407"/>
      <c r="U164" s="407"/>
      <c r="V164" s="407"/>
      <c r="W164" s="407"/>
      <c r="X164" s="407"/>
      <c r="Y164" s="407"/>
      <c r="Z164" s="407"/>
      <c r="AA164" s="407"/>
      <c r="AB164" s="407"/>
      <c r="AC164" s="407"/>
      <c r="AD164" s="407"/>
      <c r="AE164" s="407"/>
      <c r="AF164" s="216"/>
    </row>
    <row r="165" spans="1:32">
      <c r="A165" s="261" t="s">
        <v>209</v>
      </c>
      <c r="B165" s="407"/>
      <c r="C165" s="407"/>
      <c r="D165" s="407"/>
      <c r="E165" s="407"/>
      <c r="F165" s="407"/>
      <c r="G165" s="407"/>
      <c r="H165" s="407"/>
      <c r="I165" s="407"/>
      <c r="J165" s="407"/>
      <c r="K165" s="407"/>
      <c r="L165" s="407"/>
      <c r="M165" s="407"/>
      <c r="N165" s="407"/>
      <c r="O165" s="407"/>
      <c r="P165" s="407"/>
      <c r="Q165" s="407"/>
      <c r="R165" s="407"/>
      <c r="S165" s="407"/>
      <c r="T165" s="407"/>
      <c r="U165" s="407"/>
      <c r="V165" s="407"/>
      <c r="W165" s="407"/>
      <c r="X165" s="407"/>
      <c r="Y165" s="407"/>
      <c r="Z165" s="407"/>
      <c r="AA165" s="407"/>
      <c r="AB165" s="407"/>
      <c r="AC165" s="407"/>
      <c r="AD165" s="407"/>
      <c r="AE165" s="407"/>
      <c r="AF165" s="216"/>
    </row>
    <row r="166" spans="1:32">
      <c r="A166" s="261" t="s">
        <v>208</v>
      </c>
      <c r="B166" s="407"/>
      <c r="C166" s="407"/>
      <c r="D166" s="407"/>
      <c r="E166" s="407"/>
      <c r="F166" s="407"/>
      <c r="G166" s="407"/>
      <c r="H166" s="407"/>
      <c r="I166" s="407"/>
      <c r="J166" s="407"/>
      <c r="K166" s="407"/>
      <c r="L166" s="407"/>
      <c r="M166" s="407"/>
      <c r="N166" s="407"/>
      <c r="O166" s="407"/>
      <c r="P166" s="407"/>
      <c r="Q166" s="407"/>
      <c r="R166" s="407"/>
      <c r="S166" s="407"/>
      <c r="T166" s="407"/>
      <c r="U166" s="407"/>
      <c r="V166" s="407"/>
      <c r="W166" s="407"/>
      <c r="X166" s="407"/>
      <c r="Y166" s="407"/>
      <c r="Z166" s="407"/>
      <c r="AA166" s="407"/>
      <c r="AB166" s="407"/>
      <c r="AC166" s="407"/>
      <c r="AD166" s="407"/>
      <c r="AE166" s="407"/>
      <c r="AF166" s="216"/>
    </row>
    <row r="167" spans="1:32">
      <c r="A167" s="261" t="s">
        <v>213</v>
      </c>
      <c r="B167" s="407"/>
      <c r="C167" s="407"/>
      <c r="D167" s="407"/>
      <c r="E167" s="407"/>
      <c r="F167" s="407"/>
      <c r="G167" s="407"/>
      <c r="H167" s="407"/>
      <c r="I167" s="407"/>
      <c r="J167" s="407"/>
      <c r="K167" s="407"/>
      <c r="L167" s="407"/>
      <c r="M167" s="407"/>
      <c r="N167" s="407"/>
      <c r="O167" s="407"/>
      <c r="P167" s="407"/>
      <c r="Q167" s="407"/>
      <c r="R167" s="407"/>
      <c r="S167" s="407"/>
      <c r="T167" s="407"/>
      <c r="U167" s="407"/>
      <c r="V167" s="407"/>
      <c r="W167" s="407"/>
      <c r="X167" s="407"/>
      <c r="Y167" s="407"/>
      <c r="Z167" s="407"/>
      <c r="AA167" s="407"/>
      <c r="AB167" s="407"/>
      <c r="AC167" s="407"/>
      <c r="AD167" s="407"/>
      <c r="AE167" s="407"/>
      <c r="AF167" s="216"/>
    </row>
    <row r="168" spans="1:32">
      <c r="A168" s="261" t="s">
        <v>210</v>
      </c>
      <c r="B168" s="407"/>
      <c r="C168" s="407"/>
      <c r="D168" s="407"/>
      <c r="E168" s="407"/>
      <c r="F168" s="407"/>
      <c r="G168" s="407"/>
      <c r="H168" s="407"/>
      <c r="I168" s="407"/>
      <c r="J168" s="407"/>
      <c r="K168" s="407"/>
      <c r="L168" s="407"/>
      <c r="M168" s="407"/>
      <c r="N168" s="407"/>
      <c r="O168" s="407"/>
      <c r="P168" s="407"/>
      <c r="Q168" s="407"/>
      <c r="R168" s="407"/>
      <c r="S168" s="407"/>
      <c r="T168" s="407"/>
      <c r="U168" s="407"/>
      <c r="V168" s="407"/>
      <c r="W168" s="407"/>
      <c r="X168" s="407"/>
      <c r="Y168" s="407"/>
      <c r="Z168" s="407"/>
      <c r="AA168" s="407"/>
      <c r="AB168" s="407"/>
      <c r="AC168" s="407"/>
      <c r="AD168" s="407"/>
      <c r="AE168" s="407"/>
      <c r="AF168" s="216"/>
    </row>
    <row r="169" spans="1:32">
      <c r="A169" s="261" t="s">
        <v>211</v>
      </c>
      <c r="B169" s="407"/>
      <c r="C169" s="407"/>
      <c r="D169" s="407"/>
      <c r="E169" s="407"/>
      <c r="F169" s="407"/>
      <c r="G169" s="407"/>
      <c r="H169" s="407"/>
      <c r="I169" s="407"/>
      <c r="J169" s="407"/>
      <c r="K169" s="407"/>
      <c r="L169" s="407"/>
      <c r="M169" s="407"/>
      <c r="N169" s="407"/>
      <c r="O169" s="407"/>
      <c r="P169" s="407"/>
      <c r="Q169" s="407"/>
      <c r="R169" s="407"/>
      <c r="S169" s="407"/>
      <c r="T169" s="407"/>
      <c r="U169" s="407"/>
      <c r="V169" s="407"/>
      <c r="W169" s="407"/>
      <c r="X169" s="407"/>
      <c r="Y169" s="407"/>
      <c r="Z169" s="407"/>
      <c r="AA169" s="407"/>
      <c r="AB169" s="407"/>
      <c r="AC169" s="407"/>
      <c r="AD169" s="407"/>
      <c r="AE169" s="407"/>
      <c r="AF169" s="216"/>
    </row>
    <row r="170" spans="1:32">
      <c r="A170" s="261" t="s">
        <v>212</v>
      </c>
      <c r="B170" s="407"/>
      <c r="C170" s="407"/>
      <c r="D170" s="407"/>
      <c r="E170" s="407"/>
      <c r="F170" s="407"/>
      <c r="G170" s="407"/>
      <c r="H170" s="407"/>
      <c r="I170" s="407"/>
      <c r="J170" s="407"/>
      <c r="K170" s="407"/>
      <c r="L170" s="407"/>
      <c r="M170" s="407"/>
      <c r="N170" s="407"/>
      <c r="O170" s="407"/>
      <c r="P170" s="407"/>
      <c r="Q170" s="407"/>
      <c r="R170" s="407"/>
      <c r="S170" s="407"/>
      <c r="T170" s="407"/>
      <c r="U170" s="407"/>
      <c r="V170" s="407"/>
      <c r="W170" s="407"/>
      <c r="X170" s="407"/>
      <c r="Y170" s="407"/>
      <c r="Z170" s="407"/>
      <c r="AA170" s="407"/>
      <c r="AB170" s="407"/>
      <c r="AC170" s="407"/>
      <c r="AD170" s="407"/>
      <c r="AE170" s="407"/>
      <c r="AF170" s="216"/>
    </row>
    <row r="172" spans="1:32">
      <c r="A172" s="213"/>
      <c r="B172" s="801">
        <v>43079</v>
      </c>
      <c r="C172" s="802"/>
      <c r="D172" s="802"/>
      <c r="E172" s="802"/>
      <c r="F172" s="802"/>
      <c r="G172" s="802"/>
      <c r="H172" s="802"/>
      <c r="I172" s="802"/>
      <c r="J172" s="802"/>
      <c r="K172" s="802"/>
      <c r="L172" s="802"/>
      <c r="M172" s="802"/>
      <c r="N172" s="802"/>
      <c r="O172" s="802"/>
      <c r="P172" s="802"/>
      <c r="Q172" s="802"/>
      <c r="R172" s="802"/>
      <c r="S172" s="802"/>
      <c r="T172" s="802"/>
      <c r="U172" s="802"/>
      <c r="V172" s="802"/>
      <c r="W172" s="802"/>
      <c r="X172" s="802"/>
      <c r="Y172" s="802"/>
      <c r="Z172" s="802"/>
      <c r="AA172" s="802"/>
      <c r="AB172" s="802"/>
      <c r="AC172" s="802"/>
      <c r="AD172" s="802"/>
      <c r="AE172" s="802"/>
      <c r="AF172" s="803"/>
    </row>
    <row r="173" spans="1:32">
      <c r="A173" s="214"/>
      <c r="B173" s="409">
        <v>1</v>
      </c>
      <c r="C173" s="409">
        <v>2</v>
      </c>
      <c r="D173" s="412">
        <v>3</v>
      </c>
      <c r="E173" s="409">
        <v>4</v>
      </c>
      <c r="F173" s="409">
        <v>5</v>
      </c>
      <c r="G173" s="409">
        <v>6</v>
      </c>
      <c r="H173" s="409">
        <v>7</v>
      </c>
      <c r="I173" s="409">
        <v>8</v>
      </c>
      <c r="J173" s="409">
        <v>9</v>
      </c>
      <c r="K173" s="412">
        <v>10</v>
      </c>
      <c r="L173" s="409">
        <v>11</v>
      </c>
      <c r="M173" s="409">
        <v>12</v>
      </c>
      <c r="N173" s="409">
        <v>13</v>
      </c>
      <c r="O173" s="409">
        <v>14</v>
      </c>
      <c r="P173" s="409">
        <v>15</v>
      </c>
      <c r="Q173" s="409">
        <v>16</v>
      </c>
      <c r="R173" s="412">
        <v>17</v>
      </c>
      <c r="S173" s="409">
        <v>18</v>
      </c>
      <c r="T173" s="409">
        <v>19</v>
      </c>
      <c r="U173" s="409">
        <v>20</v>
      </c>
      <c r="V173" s="409">
        <v>21</v>
      </c>
      <c r="W173" s="409">
        <v>22</v>
      </c>
      <c r="X173" s="409">
        <v>23</v>
      </c>
      <c r="Y173" s="412">
        <v>24</v>
      </c>
      <c r="Z173" s="409">
        <v>25</v>
      </c>
      <c r="AA173" s="409">
        <v>26</v>
      </c>
      <c r="AB173" s="214">
        <v>27</v>
      </c>
      <c r="AC173" s="214">
        <v>28</v>
      </c>
      <c r="AD173" s="214">
        <v>29</v>
      </c>
      <c r="AE173" s="214">
        <v>30</v>
      </c>
      <c r="AF173" s="412">
        <v>31</v>
      </c>
    </row>
    <row r="174" spans="1:32">
      <c r="A174" s="261" t="s">
        <v>206</v>
      </c>
      <c r="B174" s="408"/>
      <c r="C174" s="408"/>
      <c r="D174" s="408"/>
      <c r="E174" s="408"/>
      <c r="F174" s="408"/>
      <c r="G174" s="408"/>
      <c r="H174" s="408"/>
      <c r="I174" s="408"/>
      <c r="J174" s="408"/>
      <c r="K174" s="408"/>
      <c r="L174" s="408"/>
      <c r="M174" s="408"/>
      <c r="N174" s="408"/>
      <c r="O174" s="408"/>
      <c r="P174" s="408"/>
      <c r="Q174" s="408"/>
      <c r="R174" s="408"/>
      <c r="S174" s="408"/>
      <c r="T174" s="408"/>
      <c r="U174" s="408"/>
      <c r="V174" s="408"/>
      <c r="W174" s="408"/>
      <c r="X174" s="408"/>
      <c r="Y174" s="408"/>
      <c r="Z174" s="408"/>
      <c r="AA174" s="408"/>
      <c r="AB174" s="408"/>
      <c r="AC174" s="408"/>
      <c r="AD174" s="408"/>
      <c r="AE174" s="408"/>
      <c r="AF174" s="408"/>
    </row>
    <row r="175" spans="1:32">
      <c r="A175" s="261" t="s">
        <v>207</v>
      </c>
      <c r="B175" s="408"/>
      <c r="C175" s="408"/>
      <c r="D175" s="408"/>
      <c r="E175" s="408"/>
      <c r="F175" s="408"/>
      <c r="G175" s="408"/>
      <c r="H175" s="408"/>
      <c r="I175" s="408"/>
      <c r="J175" s="408"/>
      <c r="K175" s="408"/>
      <c r="L175" s="408"/>
      <c r="M175" s="408"/>
      <c r="N175" s="408"/>
      <c r="O175" s="408"/>
      <c r="P175" s="408"/>
      <c r="Q175" s="408"/>
      <c r="R175" s="408"/>
      <c r="S175" s="408"/>
      <c r="T175" s="408"/>
      <c r="U175" s="408"/>
      <c r="V175" s="408"/>
      <c r="W175" s="408"/>
      <c r="X175" s="408"/>
      <c r="Y175" s="408"/>
      <c r="Z175" s="408"/>
      <c r="AA175" s="408"/>
      <c r="AB175" s="408"/>
      <c r="AC175" s="408"/>
      <c r="AD175" s="408"/>
      <c r="AE175" s="408"/>
      <c r="AF175" s="408"/>
    </row>
    <row r="176" spans="1:32">
      <c r="A176" s="261" t="s">
        <v>209</v>
      </c>
      <c r="B176" s="408"/>
      <c r="C176" s="408"/>
      <c r="D176" s="408"/>
      <c r="E176" s="408"/>
      <c r="F176" s="408"/>
      <c r="G176" s="408"/>
      <c r="H176" s="408"/>
      <c r="I176" s="408"/>
      <c r="J176" s="408"/>
      <c r="K176" s="408"/>
      <c r="L176" s="408"/>
      <c r="M176" s="408"/>
      <c r="N176" s="408"/>
      <c r="O176" s="408"/>
      <c r="P176" s="408"/>
      <c r="Q176" s="408"/>
      <c r="R176" s="408"/>
      <c r="S176" s="408"/>
      <c r="T176" s="408"/>
      <c r="U176" s="408"/>
      <c r="V176" s="408"/>
      <c r="W176" s="408"/>
      <c r="X176" s="408"/>
      <c r="Y176" s="408"/>
      <c r="Z176" s="408"/>
      <c r="AA176" s="408"/>
      <c r="AB176" s="408"/>
      <c r="AC176" s="408"/>
      <c r="AD176" s="408"/>
      <c r="AE176" s="408"/>
      <c r="AF176" s="408"/>
    </row>
    <row r="177" spans="1:32">
      <c r="A177" s="261" t="s">
        <v>208</v>
      </c>
      <c r="B177" s="408"/>
      <c r="C177" s="408"/>
      <c r="D177" s="408"/>
      <c r="E177" s="408"/>
      <c r="F177" s="408"/>
      <c r="G177" s="408"/>
      <c r="H177" s="408"/>
      <c r="I177" s="408"/>
      <c r="J177" s="408"/>
      <c r="K177" s="408"/>
      <c r="L177" s="408"/>
      <c r="M177" s="408"/>
      <c r="N177" s="408"/>
      <c r="O177" s="408"/>
      <c r="P177" s="408"/>
      <c r="Q177" s="408"/>
      <c r="R177" s="408"/>
      <c r="S177" s="408"/>
      <c r="T177" s="408"/>
      <c r="U177" s="408"/>
      <c r="V177" s="408"/>
      <c r="W177" s="408"/>
      <c r="X177" s="408"/>
      <c r="Y177" s="408"/>
      <c r="Z177" s="408"/>
      <c r="AA177" s="408"/>
      <c r="AB177" s="408"/>
      <c r="AC177" s="408"/>
      <c r="AD177" s="408"/>
      <c r="AE177" s="408"/>
      <c r="AF177" s="408"/>
    </row>
    <row r="178" spans="1:32">
      <c r="A178" s="261" t="s">
        <v>213</v>
      </c>
      <c r="B178" s="408"/>
      <c r="C178" s="408"/>
      <c r="D178" s="408"/>
      <c r="E178" s="408"/>
      <c r="F178" s="408"/>
      <c r="G178" s="408"/>
      <c r="H178" s="408"/>
      <c r="I178" s="408"/>
      <c r="J178" s="408"/>
      <c r="K178" s="408"/>
      <c r="L178" s="408"/>
      <c r="M178" s="408"/>
      <c r="N178" s="408"/>
      <c r="O178" s="408"/>
      <c r="P178" s="408"/>
      <c r="Q178" s="408"/>
      <c r="R178" s="408"/>
      <c r="S178" s="408"/>
      <c r="T178" s="408"/>
      <c r="U178" s="408"/>
      <c r="V178" s="408"/>
      <c r="W178" s="408"/>
      <c r="X178" s="408"/>
      <c r="Y178" s="408"/>
      <c r="Z178" s="408"/>
      <c r="AA178" s="408"/>
      <c r="AB178" s="408"/>
      <c r="AC178" s="408"/>
      <c r="AD178" s="408"/>
      <c r="AE178" s="408"/>
      <c r="AF178" s="408"/>
    </row>
    <row r="179" spans="1:32">
      <c r="A179" s="261" t="s">
        <v>210</v>
      </c>
      <c r="B179" s="408"/>
      <c r="C179" s="408"/>
      <c r="D179" s="408"/>
      <c r="E179" s="408"/>
      <c r="F179" s="408"/>
      <c r="G179" s="408"/>
      <c r="H179" s="408"/>
      <c r="I179" s="408"/>
      <c r="J179" s="408"/>
      <c r="K179" s="408"/>
      <c r="L179" s="408"/>
      <c r="M179" s="408"/>
      <c r="N179" s="408"/>
      <c r="O179" s="408"/>
      <c r="P179" s="408"/>
      <c r="Q179" s="408"/>
      <c r="R179" s="408"/>
      <c r="S179" s="408"/>
      <c r="T179" s="408"/>
      <c r="U179" s="408"/>
      <c r="V179" s="408"/>
      <c r="W179" s="408"/>
      <c r="X179" s="408"/>
      <c r="Y179" s="408"/>
      <c r="Z179" s="408"/>
      <c r="AA179" s="408"/>
      <c r="AB179" s="408"/>
      <c r="AC179" s="408"/>
      <c r="AD179" s="408"/>
      <c r="AE179" s="408"/>
      <c r="AF179" s="408"/>
    </row>
    <row r="180" spans="1:32">
      <c r="A180" s="261" t="s">
        <v>211</v>
      </c>
      <c r="B180" s="408"/>
      <c r="C180" s="408"/>
      <c r="D180" s="408"/>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8"/>
      <c r="AA180" s="408"/>
      <c r="AB180" s="408"/>
      <c r="AC180" s="408"/>
      <c r="AD180" s="408"/>
      <c r="AE180" s="408"/>
      <c r="AF180" s="408"/>
    </row>
    <row r="181" spans="1:32">
      <c r="A181" s="261" t="s">
        <v>212</v>
      </c>
      <c r="B181" s="408"/>
      <c r="C181" s="408"/>
      <c r="D181" s="408"/>
      <c r="E181" s="408"/>
      <c r="F181" s="408"/>
      <c r="G181" s="408"/>
      <c r="H181" s="408"/>
      <c r="I181" s="408"/>
      <c r="J181" s="408"/>
      <c r="K181" s="408"/>
      <c r="L181" s="408"/>
      <c r="M181" s="408"/>
      <c r="N181" s="408"/>
      <c r="O181" s="408"/>
      <c r="P181" s="408"/>
      <c r="Q181" s="408"/>
      <c r="R181" s="408"/>
      <c r="S181" s="408"/>
      <c r="T181" s="408"/>
      <c r="U181" s="408"/>
      <c r="V181" s="408"/>
      <c r="W181" s="408"/>
      <c r="X181" s="408"/>
      <c r="Y181" s="408"/>
      <c r="Z181" s="408"/>
      <c r="AA181" s="408"/>
      <c r="AB181" s="408"/>
      <c r="AC181" s="408"/>
      <c r="AD181" s="408"/>
      <c r="AE181" s="408"/>
      <c r="AF181" s="408"/>
    </row>
  </sheetData>
  <mergeCells count="127">
    <mergeCell ref="Q69:T70"/>
    <mergeCell ref="Q71:T71"/>
    <mergeCell ref="Q107:S107"/>
    <mergeCell ref="E107:K107"/>
    <mergeCell ref="Q102:S102"/>
    <mergeCell ref="G92:I92"/>
    <mergeCell ref="G95:I95"/>
    <mergeCell ref="G96:I96"/>
    <mergeCell ref="P81:X81"/>
    <mergeCell ref="P85:X85"/>
    <mergeCell ref="U95:AA95"/>
    <mergeCell ref="V102:Z102"/>
    <mergeCell ref="V107:Z107"/>
    <mergeCell ref="K90:O90"/>
    <mergeCell ref="U90:AA90"/>
    <mergeCell ref="U94:AA94"/>
    <mergeCell ref="K94:O94"/>
    <mergeCell ref="U91:AA91"/>
    <mergeCell ref="Z72:AF72"/>
    <mergeCell ref="G82:J82"/>
    <mergeCell ref="G81:J81"/>
    <mergeCell ref="Y79:AE79"/>
    <mergeCell ref="Y83:AE83"/>
    <mergeCell ref="U79:X79"/>
    <mergeCell ref="B153:I153"/>
    <mergeCell ref="B137:AF137"/>
    <mergeCell ref="B126:AF126"/>
    <mergeCell ref="B148:AF148"/>
    <mergeCell ref="M140:T140"/>
    <mergeCell ref="B117:E117"/>
    <mergeCell ref="R119:Y119"/>
    <mergeCell ref="R124:Y124"/>
    <mergeCell ref="AA122:AF122"/>
    <mergeCell ref="V122:Z122"/>
    <mergeCell ref="O119:Q119"/>
    <mergeCell ref="O124:Q124"/>
    <mergeCell ref="B132:G132"/>
    <mergeCell ref="P150:W150"/>
    <mergeCell ref="O141:W143"/>
    <mergeCell ref="O121:X121"/>
    <mergeCell ref="B120:I120"/>
    <mergeCell ref="H128:L128"/>
    <mergeCell ref="H132:L132"/>
    <mergeCell ref="B112:AF112"/>
    <mergeCell ref="AA116:AF116"/>
    <mergeCell ref="V116:Z116"/>
    <mergeCell ref="AB102:AE102"/>
    <mergeCell ref="AB107:AE107"/>
    <mergeCell ref="B99:AF99"/>
    <mergeCell ref="U92:AA92"/>
    <mergeCell ref="U96:AA96"/>
    <mergeCell ref="B114:I114"/>
    <mergeCell ref="U83:X83"/>
    <mergeCell ref="B88:AF88"/>
    <mergeCell ref="G91:I91"/>
    <mergeCell ref="AB90:AB97"/>
    <mergeCell ref="AC90:AC97"/>
    <mergeCell ref="K72:R72"/>
    <mergeCell ref="P80:X80"/>
    <mergeCell ref="P84:X84"/>
    <mergeCell ref="Q73:T75"/>
    <mergeCell ref="W13:AB13"/>
    <mergeCell ref="R23:AB23"/>
    <mergeCell ref="R24:AB24"/>
    <mergeCell ref="R27:AB27"/>
    <mergeCell ref="W17:AB17"/>
    <mergeCell ref="R28:AB28"/>
    <mergeCell ref="W14:AB14"/>
    <mergeCell ref="K68:R68"/>
    <mergeCell ref="S61:T61"/>
    <mergeCell ref="U57:Z57"/>
    <mergeCell ref="U58:Z58"/>
    <mergeCell ref="U59:Z59"/>
    <mergeCell ref="U61:Z61"/>
    <mergeCell ref="R45:V45"/>
    <mergeCell ref="W45:AD45"/>
    <mergeCell ref="Z68:AF68"/>
    <mergeCell ref="AB57:AB64"/>
    <mergeCell ref="AC57:AC64"/>
    <mergeCell ref="B161:AF161"/>
    <mergeCell ref="B172:AF172"/>
    <mergeCell ref="T132:AA132"/>
    <mergeCell ref="T128:AA128"/>
    <mergeCell ref="T131:Z131"/>
    <mergeCell ref="T135:Z135"/>
    <mergeCell ref="O132:S132"/>
    <mergeCell ref="O128:S128"/>
    <mergeCell ref="T129:Z129"/>
    <mergeCell ref="T133:AA133"/>
    <mergeCell ref="M139:T139"/>
    <mergeCell ref="H139:L139"/>
    <mergeCell ref="H140:L140"/>
    <mergeCell ref="T130:AA130"/>
    <mergeCell ref="T134:AA134"/>
    <mergeCell ref="B157:I157"/>
    <mergeCell ref="B158:I158"/>
    <mergeCell ref="B151:I151"/>
    <mergeCell ref="B156:I156"/>
    <mergeCell ref="J151:W151"/>
    <mergeCell ref="J156:W156"/>
    <mergeCell ref="O130:S130"/>
    <mergeCell ref="B155:I155"/>
    <mergeCell ref="B152:I152"/>
    <mergeCell ref="P155:W155"/>
    <mergeCell ref="B2:AF2"/>
    <mergeCell ref="V4:AE4"/>
    <mergeCell ref="V5:AE5"/>
    <mergeCell ref="B11:AF11"/>
    <mergeCell ref="B21:AF21"/>
    <mergeCell ref="M36:Q36"/>
    <mergeCell ref="R36:W36"/>
    <mergeCell ref="M38:Q38"/>
    <mergeCell ref="R38:W38"/>
    <mergeCell ref="AD13:AF19"/>
    <mergeCell ref="P46:Y46"/>
    <mergeCell ref="P47:Y47"/>
    <mergeCell ref="P50:Y50"/>
    <mergeCell ref="B32:AF32"/>
    <mergeCell ref="B43:AF43"/>
    <mergeCell ref="B55:AF55"/>
    <mergeCell ref="B77:AF77"/>
    <mergeCell ref="M34:Q34"/>
    <mergeCell ref="R34:W34"/>
    <mergeCell ref="B66:AF66"/>
    <mergeCell ref="S59:T59"/>
    <mergeCell ref="R115:AB115"/>
    <mergeCell ref="W15:AB15"/>
  </mergeCells>
  <pageMargins left="0.7" right="0.7" top="0.75" bottom="0.75" header="0.3" footer="0.3"/>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K95"/>
  <sheetViews>
    <sheetView topLeftCell="A19" workbookViewId="0">
      <selection activeCell="A59" sqref="A59:J87"/>
    </sheetView>
  </sheetViews>
  <sheetFormatPr baseColWidth="10" defaultRowHeight="12" x14ac:dyDescent="0"/>
  <sheetData>
    <row r="1" spans="1:10" ht="13" thickBot="1"/>
    <row r="2" spans="1:10" ht="13" thickTop="1">
      <c r="A2" s="865" t="s">
        <v>176</v>
      </c>
      <c r="B2" s="866"/>
      <c r="C2" s="866"/>
      <c r="D2" s="866"/>
      <c r="E2" s="866"/>
      <c r="F2" s="866"/>
      <c r="G2" s="866"/>
      <c r="H2" s="866"/>
      <c r="I2" s="866"/>
      <c r="J2" s="867"/>
    </row>
    <row r="3" spans="1:10">
      <c r="A3" s="868"/>
      <c r="B3" s="869"/>
      <c r="C3" s="869"/>
      <c r="D3" s="869"/>
      <c r="E3" s="869"/>
      <c r="F3" s="869"/>
      <c r="G3" s="869"/>
      <c r="H3" s="869"/>
      <c r="I3" s="869"/>
      <c r="J3" s="870"/>
    </row>
    <row r="4" spans="1:10">
      <c r="A4" s="868"/>
      <c r="B4" s="869"/>
      <c r="C4" s="869"/>
      <c r="D4" s="869"/>
      <c r="E4" s="869"/>
      <c r="F4" s="869"/>
      <c r="G4" s="869"/>
      <c r="H4" s="869"/>
      <c r="I4" s="869"/>
      <c r="J4" s="870"/>
    </row>
    <row r="5" spans="1:10">
      <c r="A5" s="868"/>
      <c r="B5" s="869"/>
      <c r="C5" s="869"/>
      <c r="D5" s="869"/>
      <c r="E5" s="869"/>
      <c r="F5" s="869"/>
      <c r="G5" s="869"/>
      <c r="H5" s="869"/>
      <c r="I5" s="869"/>
      <c r="J5" s="870"/>
    </row>
    <row r="6" spans="1:10">
      <c r="A6" s="868"/>
      <c r="B6" s="869"/>
      <c r="C6" s="869"/>
      <c r="D6" s="869"/>
      <c r="E6" s="869"/>
      <c r="F6" s="869"/>
      <c r="G6" s="869"/>
      <c r="H6" s="869"/>
      <c r="I6" s="869"/>
      <c r="J6" s="870"/>
    </row>
    <row r="7" spans="1:10">
      <c r="A7" s="868"/>
      <c r="B7" s="869"/>
      <c r="C7" s="869"/>
      <c r="D7" s="869"/>
      <c r="E7" s="869"/>
      <c r="F7" s="869"/>
      <c r="G7" s="869"/>
      <c r="H7" s="869"/>
      <c r="I7" s="869"/>
      <c r="J7" s="870"/>
    </row>
    <row r="8" spans="1:10">
      <c r="A8" s="868"/>
      <c r="B8" s="869"/>
      <c r="C8" s="869"/>
      <c r="D8" s="869"/>
      <c r="E8" s="869"/>
      <c r="F8" s="869"/>
      <c r="G8" s="869"/>
      <c r="H8" s="869"/>
      <c r="I8" s="869"/>
      <c r="J8" s="870"/>
    </row>
    <row r="9" spans="1:10">
      <c r="A9" s="868"/>
      <c r="B9" s="869"/>
      <c r="C9" s="869"/>
      <c r="D9" s="869"/>
      <c r="E9" s="869"/>
      <c r="F9" s="869"/>
      <c r="G9" s="869"/>
      <c r="H9" s="869"/>
      <c r="I9" s="869"/>
      <c r="J9" s="870"/>
    </row>
    <row r="10" spans="1:10">
      <c r="A10" s="868"/>
      <c r="B10" s="869"/>
      <c r="C10" s="869"/>
      <c r="D10" s="869"/>
      <c r="E10" s="869"/>
      <c r="F10" s="869"/>
      <c r="G10" s="869"/>
      <c r="H10" s="869"/>
      <c r="I10" s="869"/>
      <c r="J10" s="870"/>
    </row>
    <row r="11" spans="1:10">
      <c r="A11" s="868"/>
      <c r="B11" s="869"/>
      <c r="C11" s="869"/>
      <c r="D11" s="869"/>
      <c r="E11" s="869"/>
      <c r="F11" s="869"/>
      <c r="G11" s="869"/>
      <c r="H11" s="869"/>
      <c r="I11" s="869"/>
      <c r="J11" s="870"/>
    </row>
    <row r="12" spans="1:10">
      <c r="A12" s="868"/>
      <c r="B12" s="869"/>
      <c r="C12" s="869"/>
      <c r="D12" s="869"/>
      <c r="E12" s="869"/>
      <c r="F12" s="869"/>
      <c r="G12" s="869"/>
      <c r="H12" s="869"/>
      <c r="I12" s="869"/>
      <c r="J12" s="870"/>
    </row>
    <row r="13" spans="1:10">
      <c r="A13" s="868"/>
      <c r="B13" s="869"/>
      <c r="C13" s="869"/>
      <c r="D13" s="869"/>
      <c r="E13" s="869"/>
      <c r="F13" s="869"/>
      <c r="G13" s="869"/>
      <c r="H13" s="869"/>
      <c r="I13" s="869"/>
      <c r="J13" s="870"/>
    </row>
    <row r="14" spans="1:10">
      <c r="A14" s="868"/>
      <c r="B14" s="869"/>
      <c r="C14" s="869"/>
      <c r="D14" s="869"/>
      <c r="E14" s="869"/>
      <c r="F14" s="869"/>
      <c r="G14" s="869"/>
      <c r="H14" s="869"/>
      <c r="I14" s="869"/>
      <c r="J14" s="870"/>
    </row>
    <row r="15" spans="1:10">
      <c r="A15" s="868"/>
      <c r="B15" s="869"/>
      <c r="C15" s="869"/>
      <c r="D15" s="869"/>
      <c r="E15" s="869"/>
      <c r="F15" s="869"/>
      <c r="G15" s="869"/>
      <c r="H15" s="869"/>
      <c r="I15" s="869"/>
      <c r="J15" s="870"/>
    </row>
    <row r="16" spans="1:10">
      <c r="A16" s="868"/>
      <c r="B16" s="869"/>
      <c r="C16" s="869"/>
      <c r="D16" s="869"/>
      <c r="E16" s="869"/>
      <c r="F16" s="869"/>
      <c r="G16" s="869"/>
      <c r="H16" s="869"/>
      <c r="I16" s="869"/>
      <c r="J16" s="870"/>
    </row>
    <row r="17" spans="1:11">
      <c r="A17" s="868"/>
      <c r="B17" s="869"/>
      <c r="C17" s="869"/>
      <c r="D17" s="869"/>
      <c r="E17" s="869"/>
      <c r="F17" s="869"/>
      <c r="G17" s="869"/>
      <c r="H17" s="869"/>
      <c r="I17" s="869"/>
      <c r="J17" s="870"/>
    </row>
    <row r="18" spans="1:11">
      <c r="A18" s="868"/>
      <c r="B18" s="869"/>
      <c r="C18" s="869"/>
      <c r="D18" s="869"/>
      <c r="E18" s="869"/>
      <c r="F18" s="869"/>
      <c r="G18" s="869"/>
      <c r="H18" s="869"/>
      <c r="I18" s="869"/>
      <c r="J18" s="870"/>
    </row>
    <row r="19" spans="1:11">
      <c r="A19" s="868"/>
      <c r="B19" s="869"/>
      <c r="C19" s="869"/>
      <c r="D19" s="869"/>
      <c r="E19" s="869"/>
      <c r="F19" s="869"/>
      <c r="G19" s="869"/>
      <c r="H19" s="869"/>
      <c r="I19" s="869"/>
      <c r="J19" s="870"/>
    </row>
    <row r="20" spans="1:11" ht="13" thickBot="1">
      <c r="A20" s="871"/>
      <c r="B20" s="872"/>
      <c r="C20" s="872"/>
      <c r="D20" s="872"/>
      <c r="E20" s="872"/>
      <c r="F20" s="872"/>
      <c r="G20" s="872"/>
      <c r="H20" s="872"/>
      <c r="I20" s="872"/>
      <c r="J20" s="873"/>
    </row>
    <row r="21" spans="1:11" ht="14" thickTop="1" thickBot="1"/>
    <row r="22" spans="1:11" ht="13.5" customHeight="1" thickTop="1">
      <c r="A22" s="874" t="s">
        <v>234</v>
      </c>
      <c r="B22" s="875"/>
      <c r="C22" s="875"/>
      <c r="D22" s="875"/>
      <c r="E22" s="875"/>
      <c r="F22" s="875"/>
      <c r="G22" s="875"/>
      <c r="H22" s="875"/>
      <c r="I22" s="875"/>
      <c r="J22" s="876"/>
      <c r="K22" t="s">
        <v>233</v>
      </c>
    </row>
    <row r="23" spans="1:11">
      <c r="A23" s="877"/>
      <c r="B23" s="878"/>
      <c r="C23" s="878"/>
      <c r="D23" s="878"/>
      <c r="E23" s="878"/>
      <c r="F23" s="878"/>
      <c r="G23" s="878"/>
      <c r="H23" s="878"/>
      <c r="I23" s="878"/>
      <c r="J23" s="879"/>
    </row>
    <row r="24" spans="1:11">
      <c r="A24" s="877"/>
      <c r="B24" s="878"/>
      <c r="C24" s="878"/>
      <c r="D24" s="878"/>
      <c r="E24" s="878"/>
      <c r="F24" s="878"/>
      <c r="G24" s="878"/>
      <c r="H24" s="878"/>
      <c r="I24" s="878"/>
      <c r="J24" s="879"/>
    </row>
    <row r="25" spans="1:11">
      <c r="A25" s="877"/>
      <c r="B25" s="878"/>
      <c r="C25" s="878"/>
      <c r="D25" s="878"/>
      <c r="E25" s="878"/>
      <c r="F25" s="878"/>
      <c r="G25" s="878"/>
      <c r="H25" s="878"/>
      <c r="I25" s="878"/>
      <c r="J25" s="879"/>
    </row>
    <row r="26" spans="1:11">
      <c r="A26" s="877"/>
      <c r="B26" s="878"/>
      <c r="C26" s="878"/>
      <c r="D26" s="878"/>
      <c r="E26" s="878"/>
      <c r="F26" s="878"/>
      <c r="G26" s="878"/>
      <c r="H26" s="878"/>
      <c r="I26" s="878"/>
      <c r="J26" s="879"/>
    </row>
    <row r="27" spans="1:11">
      <c r="A27" s="877"/>
      <c r="B27" s="878"/>
      <c r="C27" s="878"/>
      <c r="D27" s="878"/>
      <c r="E27" s="878"/>
      <c r="F27" s="878"/>
      <c r="G27" s="878"/>
      <c r="H27" s="878"/>
      <c r="I27" s="878"/>
      <c r="J27" s="879"/>
    </row>
    <row r="28" spans="1:11">
      <c r="A28" s="877"/>
      <c r="B28" s="878"/>
      <c r="C28" s="878"/>
      <c r="D28" s="878"/>
      <c r="E28" s="878"/>
      <c r="F28" s="878"/>
      <c r="G28" s="878"/>
      <c r="H28" s="878"/>
      <c r="I28" s="878"/>
      <c r="J28" s="879"/>
    </row>
    <row r="29" spans="1:11">
      <c r="A29" s="877"/>
      <c r="B29" s="878"/>
      <c r="C29" s="878"/>
      <c r="D29" s="878"/>
      <c r="E29" s="878"/>
      <c r="F29" s="878"/>
      <c r="G29" s="878"/>
      <c r="H29" s="878"/>
      <c r="I29" s="878"/>
      <c r="J29" s="879"/>
    </row>
    <row r="30" spans="1:11">
      <c r="A30" s="877"/>
      <c r="B30" s="878"/>
      <c r="C30" s="878"/>
      <c r="D30" s="878"/>
      <c r="E30" s="878"/>
      <c r="F30" s="878"/>
      <c r="G30" s="878"/>
      <c r="H30" s="878"/>
      <c r="I30" s="878"/>
      <c r="J30" s="879"/>
    </row>
    <row r="31" spans="1:11">
      <c r="A31" s="877"/>
      <c r="B31" s="878"/>
      <c r="C31" s="878"/>
      <c r="D31" s="878"/>
      <c r="E31" s="878"/>
      <c r="F31" s="878"/>
      <c r="G31" s="878"/>
      <c r="H31" s="878"/>
      <c r="I31" s="878"/>
      <c r="J31" s="879"/>
    </row>
    <row r="32" spans="1:11">
      <c r="A32" s="877"/>
      <c r="B32" s="878"/>
      <c r="C32" s="878"/>
      <c r="D32" s="878"/>
      <c r="E32" s="878"/>
      <c r="F32" s="878"/>
      <c r="G32" s="878"/>
      <c r="H32" s="878"/>
      <c r="I32" s="878"/>
      <c r="J32" s="879"/>
    </row>
    <row r="33" spans="1:10">
      <c r="A33" s="877"/>
      <c r="B33" s="878"/>
      <c r="C33" s="878"/>
      <c r="D33" s="878"/>
      <c r="E33" s="878"/>
      <c r="F33" s="878"/>
      <c r="G33" s="878"/>
      <c r="H33" s="878"/>
      <c r="I33" s="878"/>
      <c r="J33" s="879"/>
    </row>
    <row r="34" spans="1:10">
      <c r="A34" s="877"/>
      <c r="B34" s="878"/>
      <c r="C34" s="878"/>
      <c r="D34" s="878"/>
      <c r="E34" s="878"/>
      <c r="F34" s="878"/>
      <c r="G34" s="878"/>
      <c r="H34" s="878"/>
      <c r="I34" s="878"/>
      <c r="J34" s="879"/>
    </row>
    <row r="35" spans="1:10">
      <c r="A35" s="877"/>
      <c r="B35" s="878"/>
      <c r="C35" s="878"/>
      <c r="D35" s="878"/>
      <c r="E35" s="878"/>
      <c r="F35" s="878"/>
      <c r="G35" s="878"/>
      <c r="H35" s="878"/>
      <c r="I35" s="878"/>
      <c r="J35" s="879"/>
    </row>
    <row r="36" spans="1:10">
      <c r="A36" s="877"/>
      <c r="B36" s="878"/>
      <c r="C36" s="878"/>
      <c r="D36" s="878"/>
      <c r="E36" s="878"/>
      <c r="F36" s="878"/>
      <c r="G36" s="878"/>
      <c r="H36" s="878"/>
      <c r="I36" s="878"/>
      <c r="J36" s="879"/>
    </row>
    <row r="37" spans="1:10">
      <c r="A37" s="877"/>
      <c r="B37" s="878"/>
      <c r="C37" s="878"/>
      <c r="D37" s="878"/>
      <c r="E37" s="878"/>
      <c r="F37" s="878"/>
      <c r="G37" s="878"/>
      <c r="H37" s="878"/>
      <c r="I37" s="878"/>
      <c r="J37" s="879"/>
    </row>
    <row r="38" spans="1:10">
      <c r="A38" s="877"/>
      <c r="B38" s="878"/>
      <c r="C38" s="878"/>
      <c r="D38" s="878"/>
      <c r="E38" s="878"/>
      <c r="F38" s="878"/>
      <c r="G38" s="878"/>
      <c r="H38" s="878"/>
      <c r="I38" s="878"/>
      <c r="J38" s="879"/>
    </row>
    <row r="39" spans="1:10">
      <c r="A39" s="877"/>
      <c r="B39" s="878"/>
      <c r="C39" s="878"/>
      <c r="D39" s="878"/>
      <c r="E39" s="878"/>
      <c r="F39" s="878"/>
      <c r="G39" s="878"/>
      <c r="H39" s="878"/>
      <c r="I39" s="878"/>
      <c r="J39" s="879"/>
    </row>
    <row r="40" spans="1:10">
      <c r="A40" s="877"/>
      <c r="B40" s="878"/>
      <c r="C40" s="878"/>
      <c r="D40" s="878"/>
      <c r="E40" s="878"/>
      <c r="F40" s="878"/>
      <c r="G40" s="878"/>
      <c r="H40" s="878"/>
      <c r="I40" s="878"/>
      <c r="J40" s="879"/>
    </row>
    <row r="41" spans="1:10">
      <c r="A41" s="877"/>
      <c r="B41" s="878"/>
      <c r="C41" s="878"/>
      <c r="D41" s="878"/>
      <c r="E41" s="878"/>
      <c r="F41" s="878"/>
      <c r="G41" s="878"/>
      <c r="H41" s="878"/>
      <c r="I41" s="878"/>
      <c r="J41" s="879"/>
    </row>
    <row r="42" spans="1:10">
      <c r="A42" s="877"/>
      <c r="B42" s="878"/>
      <c r="C42" s="878"/>
      <c r="D42" s="878"/>
      <c r="E42" s="878"/>
      <c r="F42" s="878"/>
      <c r="G42" s="878"/>
      <c r="H42" s="878"/>
      <c r="I42" s="878"/>
      <c r="J42" s="879"/>
    </row>
    <row r="43" spans="1:10">
      <c r="A43" s="877"/>
      <c r="B43" s="878"/>
      <c r="C43" s="878"/>
      <c r="D43" s="878"/>
      <c r="E43" s="878"/>
      <c r="F43" s="878"/>
      <c r="G43" s="878"/>
      <c r="H43" s="878"/>
      <c r="I43" s="878"/>
      <c r="J43" s="879"/>
    </row>
    <row r="44" spans="1:10">
      <c r="A44" s="877"/>
      <c r="B44" s="878"/>
      <c r="C44" s="878"/>
      <c r="D44" s="878"/>
      <c r="E44" s="878"/>
      <c r="F44" s="878"/>
      <c r="G44" s="878"/>
      <c r="H44" s="878"/>
      <c r="I44" s="878"/>
      <c r="J44" s="879"/>
    </row>
    <row r="45" spans="1:10">
      <c r="A45" s="877"/>
      <c r="B45" s="878"/>
      <c r="C45" s="878"/>
      <c r="D45" s="878"/>
      <c r="E45" s="878"/>
      <c r="F45" s="878"/>
      <c r="G45" s="878"/>
      <c r="H45" s="878"/>
      <c r="I45" s="878"/>
      <c r="J45" s="879"/>
    </row>
    <row r="46" spans="1:10">
      <c r="A46" s="877"/>
      <c r="B46" s="878"/>
      <c r="C46" s="878"/>
      <c r="D46" s="878"/>
      <c r="E46" s="878"/>
      <c r="F46" s="878"/>
      <c r="G46" s="878"/>
      <c r="H46" s="878"/>
      <c r="I46" s="878"/>
      <c r="J46" s="879"/>
    </row>
    <row r="47" spans="1:10">
      <c r="A47" s="877"/>
      <c r="B47" s="878"/>
      <c r="C47" s="878"/>
      <c r="D47" s="878"/>
      <c r="E47" s="878"/>
      <c r="F47" s="878"/>
      <c r="G47" s="878"/>
      <c r="H47" s="878"/>
      <c r="I47" s="878"/>
      <c r="J47" s="879"/>
    </row>
    <row r="48" spans="1:10">
      <c r="A48" s="877"/>
      <c r="B48" s="878"/>
      <c r="C48" s="878"/>
      <c r="D48" s="878"/>
      <c r="E48" s="878"/>
      <c r="F48" s="878"/>
      <c r="G48" s="878"/>
      <c r="H48" s="878"/>
      <c r="I48" s="878"/>
      <c r="J48" s="879"/>
    </row>
    <row r="49" spans="1:10">
      <c r="A49" s="877"/>
      <c r="B49" s="878"/>
      <c r="C49" s="878"/>
      <c r="D49" s="878"/>
      <c r="E49" s="878"/>
      <c r="F49" s="878"/>
      <c r="G49" s="878"/>
      <c r="H49" s="878"/>
      <c r="I49" s="878"/>
      <c r="J49" s="879"/>
    </row>
    <row r="50" spans="1:10">
      <c r="A50" s="877"/>
      <c r="B50" s="878"/>
      <c r="C50" s="878"/>
      <c r="D50" s="878"/>
      <c r="E50" s="878"/>
      <c r="F50" s="878"/>
      <c r="G50" s="878"/>
      <c r="H50" s="878"/>
      <c r="I50" s="878"/>
      <c r="J50" s="879"/>
    </row>
    <row r="51" spans="1:10">
      <c r="A51" s="877"/>
      <c r="B51" s="878"/>
      <c r="C51" s="878"/>
      <c r="D51" s="878"/>
      <c r="E51" s="878"/>
      <c r="F51" s="878"/>
      <c r="G51" s="878"/>
      <c r="H51" s="878"/>
      <c r="I51" s="878"/>
      <c r="J51" s="879"/>
    </row>
    <row r="52" spans="1:10">
      <c r="A52" s="877"/>
      <c r="B52" s="878"/>
      <c r="C52" s="878"/>
      <c r="D52" s="878"/>
      <c r="E52" s="878"/>
      <c r="F52" s="878"/>
      <c r="G52" s="878"/>
      <c r="H52" s="878"/>
      <c r="I52" s="878"/>
      <c r="J52" s="879"/>
    </row>
    <row r="53" spans="1:10">
      <c r="A53" s="877"/>
      <c r="B53" s="878"/>
      <c r="C53" s="878"/>
      <c r="D53" s="878"/>
      <c r="E53" s="878"/>
      <c r="F53" s="878"/>
      <c r="G53" s="878"/>
      <c r="H53" s="878"/>
      <c r="I53" s="878"/>
      <c r="J53" s="879"/>
    </row>
    <row r="54" spans="1:10">
      <c r="A54" s="877"/>
      <c r="B54" s="878"/>
      <c r="C54" s="878"/>
      <c r="D54" s="878"/>
      <c r="E54" s="878"/>
      <c r="F54" s="878"/>
      <c r="G54" s="878"/>
      <c r="H54" s="878"/>
      <c r="I54" s="878"/>
      <c r="J54" s="879"/>
    </row>
    <row r="55" spans="1:10">
      <c r="A55" s="877"/>
      <c r="B55" s="878"/>
      <c r="C55" s="878"/>
      <c r="D55" s="878"/>
      <c r="E55" s="878"/>
      <c r="F55" s="878"/>
      <c r="G55" s="878"/>
      <c r="H55" s="878"/>
      <c r="I55" s="878"/>
      <c r="J55" s="879"/>
    </row>
    <row r="56" spans="1:10">
      <c r="A56" s="877"/>
      <c r="B56" s="878"/>
      <c r="C56" s="878"/>
      <c r="D56" s="878"/>
      <c r="E56" s="878"/>
      <c r="F56" s="878"/>
      <c r="G56" s="878"/>
      <c r="H56" s="878"/>
      <c r="I56" s="878"/>
      <c r="J56" s="879"/>
    </row>
    <row r="57" spans="1:10">
      <c r="A57" s="877"/>
      <c r="B57" s="878"/>
      <c r="C57" s="878"/>
      <c r="D57" s="878"/>
      <c r="E57" s="878"/>
      <c r="F57" s="878"/>
      <c r="G57" s="878"/>
      <c r="H57" s="878"/>
      <c r="I57" s="878"/>
      <c r="J57" s="879"/>
    </row>
    <row r="58" spans="1:10">
      <c r="A58" s="877"/>
      <c r="B58" s="878"/>
      <c r="C58" s="878"/>
      <c r="D58" s="878"/>
      <c r="E58" s="878"/>
      <c r="F58" s="878"/>
      <c r="G58" s="878"/>
      <c r="H58" s="878"/>
      <c r="I58" s="878"/>
      <c r="J58" s="879"/>
    </row>
    <row r="59" spans="1:10">
      <c r="A59" s="877" t="s">
        <v>235</v>
      </c>
      <c r="B59" s="878"/>
      <c r="C59" s="878"/>
      <c r="D59" s="878"/>
      <c r="E59" s="878"/>
      <c r="F59" s="878"/>
      <c r="G59" s="878"/>
      <c r="H59" s="878"/>
      <c r="I59" s="878"/>
      <c r="J59" s="879"/>
    </row>
    <row r="60" spans="1:10">
      <c r="A60" s="877"/>
      <c r="B60" s="878"/>
      <c r="C60" s="878"/>
      <c r="D60" s="878"/>
      <c r="E60" s="878"/>
      <c r="F60" s="878"/>
      <c r="G60" s="878"/>
      <c r="H60" s="878"/>
      <c r="I60" s="878"/>
      <c r="J60" s="879"/>
    </row>
    <row r="61" spans="1:10">
      <c r="A61" s="877"/>
      <c r="B61" s="878"/>
      <c r="C61" s="878"/>
      <c r="D61" s="878"/>
      <c r="E61" s="878"/>
      <c r="F61" s="878"/>
      <c r="G61" s="878"/>
      <c r="H61" s="878"/>
      <c r="I61" s="878"/>
      <c r="J61" s="879"/>
    </row>
    <row r="62" spans="1:10">
      <c r="A62" s="877"/>
      <c r="B62" s="878"/>
      <c r="C62" s="878"/>
      <c r="D62" s="878"/>
      <c r="E62" s="878"/>
      <c r="F62" s="878"/>
      <c r="G62" s="878"/>
      <c r="H62" s="878"/>
      <c r="I62" s="878"/>
      <c r="J62" s="879"/>
    </row>
    <row r="63" spans="1:10">
      <c r="A63" s="877"/>
      <c r="B63" s="878"/>
      <c r="C63" s="878"/>
      <c r="D63" s="878"/>
      <c r="E63" s="878"/>
      <c r="F63" s="878"/>
      <c r="G63" s="878"/>
      <c r="H63" s="878"/>
      <c r="I63" s="878"/>
      <c r="J63" s="879"/>
    </row>
    <row r="64" spans="1:10">
      <c r="A64" s="877"/>
      <c r="B64" s="878"/>
      <c r="C64" s="878"/>
      <c r="D64" s="878"/>
      <c r="E64" s="878"/>
      <c r="F64" s="878"/>
      <c r="G64" s="878"/>
      <c r="H64" s="878"/>
      <c r="I64" s="878"/>
      <c r="J64" s="879"/>
    </row>
    <row r="65" spans="1:10">
      <c r="A65" s="877"/>
      <c r="B65" s="878"/>
      <c r="C65" s="878"/>
      <c r="D65" s="878"/>
      <c r="E65" s="878"/>
      <c r="F65" s="878"/>
      <c r="G65" s="878"/>
      <c r="H65" s="878"/>
      <c r="I65" s="878"/>
      <c r="J65" s="879"/>
    </row>
    <row r="66" spans="1:10">
      <c r="A66" s="877"/>
      <c r="B66" s="878"/>
      <c r="C66" s="878"/>
      <c r="D66" s="878"/>
      <c r="E66" s="878"/>
      <c r="F66" s="878"/>
      <c r="G66" s="878"/>
      <c r="H66" s="878"/>
      <c r="I66" s="878"/>
      <c r="J66" s="879"/>
    </row>
    <row r="67" spans="1:10">
      <c r="A67" s="877"/>
      <c r="B67" s="878"/>
      <c r="C67" s="878"/>
      <c r="D67" s="878"/>
      <c r="E67" s="878"/>
      <c r="F67" s="878"/>
      <c r="G67" s="878"/>
      <c r="H67" s="878"/>
      <c r="I67" s="878"/>
      <c r="J67" s="879"/>
    </row>
    <row r="68" spans="1:10">
      <c r="A68" s="877"/>
      <c r="B68" s="878"/>
      <c r="C68" s="878"/>
      <c r="D68" s="878"/>
      <c r="E68" s="878"/>
      <c r="F68" s="878"/>
      <c r="G68" s="878"/>
      <c r="H68" s="878"/>
      <c r="I68" s="878"/>
      <c r="J68" s="879"/>
    </row>
    <row r="69" spans="1:10">
      <c r="A69" s="877"/>
      <c r="B69" s="878"/>
      <c r="C69" s="878"/>
      <c r="D69" s="878"/>
      <c r="E69" s="878"/>
      <c r="F69" s="878"/>
      <c r="G69" s="878"/>
      <c r="H69" s="878"/>
      <c r="I69" s="878"/>
      <c r="J69" s="879"/>
    </row>
    <row r="70" spans="1:10">
      <c r="A70" s="877"/>
      <c r="B70" s="878"/>
      <c r="C70" s="878"/>
      <c r="D70" s="878"/>
      <c r="E70" s="878"/>
      <c r="F70" s="878"/>
      <c r="G70" s="878"/>
      <c r="H70" s="878"/>
      <c r="I70" s="878"/>
      <c r="J70" s="879"/>
    </row>
    <row r="71" spans="1:10">
      <c r="A71" s="877"/>
      <c r="B71" s="878"/>
      <c r="C71" s="878"/>
      <c r="D71" s="878"/>
      <c r="E71" s="878"/>
      <c r="F71" s="878"/>
      <c r="G71" s="878"/>
      <c r="H71" s="878"/>
      <c r="I71" s="878"/>
      <c r="J71" s="879"/>
    </row>
    <row r="72" spans="1:10">
      <c r="A72" s="877"/>
      <c r="B72" s="878"/>
      <c r="C72" s="878"/>
      <c r="D72" s="878"/>
      <c r="E72" s="878"/>
      <c r="F72" s="878"/>
      <c r="G72" s="878"/>
      <c r="H72" s="878"/>
      <c r="I72" s="878"/>
      <c r="J72" s="879"/>
    </row>
    <row r="73" spans="1:10">
      <c r="A73" s="877"/>
      <c r="B73" s="878"/>
      <c r="C73" s="878"/>
      <c r="D73" s="878"/>
      <c r="E73" s="878"/>
      <c r="F73" s="878"/>
      <c r="G73" s="878"/>
      <c r="H73" s="878"/>
      <c r="I73" s="878"/>
      <c r="J73" s="879"/>
    </row>
    <row r="74" spans="1:10">
      <c r="A74" s="877"/>
      <c r="B74" s="878"/>
      <c r="C74" s="878"/>
      <c r="D74" s="878"/>
      <c r="E74" s="878"/>
      <c r="F74" s="878"/>
      <c r="G74" s="878"/>
      <c r="H74" s="878"/>
      <c r="I74" s="878"/>
      <c r="J74" s="879"/>
    </row>
    <row r="75" spans="1:10">
      <c r="A75" s="877"/>
      <c r="B75" s="878"/>
      <c r="C75" s="878"/>
      <c r="D75" s="878"/>
      <c r="E75" s="878"/>
      <c r="F75" s="878"/>
      <c r="G75" s="878"/>
      <c r="H75" s="878"/>
      <c r="I75" s="878"/>
      <c r="J75" s="879"/>
    </row>
    <row r="76" spans="1:10">
      <c r="A76" s="877"/>
      <c r="B76" s="878"/>
      <c r="C76" s="878"/>
      <c r="D76" s="878"/>
      <c r="E76" s="878"/>
      <c r="F76" s="878"/>
      <c r="G76" s="878"/>
      <c r="H76" s="878"/>
      <c r="I76" s="878"/>
      <c r="J76" s="879"/>
    </row>
    <row r="77" spans="1:10">
      <c r="A77" s="877"/>
      <c r="B77" s="878"/>
      <c r="C77" s="878"/>
      <c r="D77" s="878"/>
      <c r="E77" s="878"/>
      <c r="F77" s="878"/>
      <c r="G77" s="878"/>
      <c r="H77" s="878"/>
      <c r="I77" s="878"/>
      <c r="J77" s="879"/>
    </row>
    <row r="78" spans="1:10">
      <c r="A78" s="877"/>
      <c r="B78" s="878"/>
      <c r="C78" s="878"/>
      <c r="D78" s="878"/>
      <c r="E78" s="878"/>
      <c r="F78" s="878"/>
      <c r="G78" s="878"/>
      <c r="H78" s="878"/>
      <c r="I78" s="878"/>
      <c r="J78" s="879"/>
    </row>
    <row r="79" spans="1:10">
      <c r="A79" s="877"/>
      <c r="B79" s="878"/>
      <c r="C79" s="878"/>
      <c r="D79" s="878"/>
      <c r="E79" s="878"/>
      <c r="F79" s="878"/>
      <c r="G79" s="878"/>
      <c r="H79" s="878"/>
      <c r="I79" s="878"/>
      <c r="J79" s="879"/>
    </row>
    <row r="80" spans="1:10">
      <c r="A80" s="877"/>
      <c r="B80" s="878"/>
      <c r="C80" s="878"/>
      <c r="D80" s="878"/>
      <c r="E80" s="878"/>
      <c r="F80" s="878"/>
      <c r="G80" s="878"/>
      <c r="H80" s="878"/>
      <c r="I80" s="878"/>
      <c r="J80" s="879"/>
    </row>
    <row r="81" spans="1:10">
      <c r="A81" s="877"/>
      <c r="B81" s="878"/>
      <c r="C81" s="878"/>
      <c r="D81" s="878"/>
      <c r="E81" s="878"/>
      <c r="F81" s="878"/>
      <c r="G81" s="878"/>
      <c r="H81" s="878"/>
      <c r="I81" s="878"/>
      <c r="J81" s="879"/>
    </row>
    <row r="82" spans="1:10">
      <c r="A82" s="877"/>
      <c r="B82" s="878"/>
      <c r="C82" s="878"/>
      <c r="D82" s="878"/>
      <c r="E82" s="878"/>
      <c r="F82" s="878"/>
      <c r="G82" s="878"/>
      <c r="H82" s="878"/>
      <c r="I82" s="878"/>
      <c r="J82" s="879"/>
    </row>
    <row r="83" spans="1:10">
      <c r="A83" s="877"/>
      <c r="B83" s="878"/>
      <c r="C83" s="878"/>
      <c r="D83" s="878"/>
      <c r="E83" s="878"/>
      <c r="F83" s="878"/>
      <c r="G83" s="878"/>
      <c r="H83" s="878"/>
      <c r="I83" s="878"/>
      <c r="J83" s="879"/>
    </row>
    <row r="84" spans="1:10">
      <c r="A84" s="877"/>
      <c r="B84" s="878"/>
      <c r="C84" s="878"/>
      <c r="D84" s="878"/>
      <c r="E84" s="878"/>
      <c r="F84" s="878"/>
      <c r="G84" s="878"/>
      <c r="H84" s="878"/>
      <c r="I84" s="878"/>
      <c r="J84" s="879"/>
    </row>
    <row r="85" spans="1:10">
      <c r="A85" s="877"/>
      <c r="B85" s="878"/>
      <c r="C85" s="878"/>
      <c r="D85" s="878"/>
      <c r="E85" s="878"/>
      <c r="F85" s="878"/>
      <c r="G85" s="878"/>
      <c r="H85" s="878"/>
      <c r="I85" s="878"/>
      <c r="J85" s="879"/>
    </row>
    <row r="86" spans="1:10">
      <c r="A86" s="877"/>
      <c r="B86" s="878"/>
      <c r="C86" s="878"/>
      <c r="D86" s="878"/>
      <c r="E86" s="878"/>
      <c r="F86" s="878"/>
      <c r="G86" s="878"/>
      <c r="H86" s="878"/>
      <c r="I86" s="878"/>
      <c r="J86" s="879"/>
    </row>
    <row r="87" spans="1:10" ht="13" thickBot="1">
      <c r="A87" s="880"/>
      <c r="B87" s="881"/>
      <c r="C87" s="881"/>
      <c r="D87" s="881"/>
      <c r="E87" s="881"/>
      <c r="F87" s="881"/>
      <c r="G87" s="881"/>
      <c r="H87" s="881"/>
      <c r="I87" s="881"/>
      <c r="J87" s="882"/>
    </row>
    <row r="88" spans="1:10" ht="13" thickTop="1">
      <c r="A88" s="337"/>
      <c r="B88" s="337"/>
      <c r="C88" s="337"/>
      <c r="D88" s="337"/>
      <c r="E88" s="337"/>
      <c r="F88" s="337"/>
      <c r="G88" s="337"/>
      <c r="H88" s="337"/>
      <c r="I88" s="337"/>
      <c r="J88" s="337"/>
    </row>
    <row r="89" spans="1:10">
      <c r="A89" s="337"/>
      <c r="B89" s="337"/>
      <c r="C89" s="337"/>
      <c r="D89" s="337"/>
      <c r="E89" s="337"/>
      <c r="F89" s="337"/>
      <c r="G89" s="337"/>
      <c r="H89" s="337"/>
      <c r="I89" s="337"/>
      <c r="J89" s="337"/>
    </row>
    <row r="90" spans="1:10">
      <c r="A90" s="337"/>
      <c r="B90" s="337"/>
      <c r="C90" s="337"/>
      <c r="D90" s="337"/>
      <c r="E90" s="337"/>
      <c r="F90" s="337"/>
      <c r="G90" s="337"/>
      <c r="H90" s="337"/>
      <c r="I90" s="337"/>
      <c r="J90" s="337"/>
    </row>
    <row r="91" spans="1:10">
      <c r="A91" s="337"/>
      <c r="B91" s="337"/>
      <c r="C91" s="337"/>
      <c r="D91" s="337"/>
      <c r="E91" s="337"/>
      <c r="F91" s="337"/>
      <c r="G91" s="337"/>
      <c r="H91" s="337"/>
      <c r="I91" s="337"/>
      <c r="J91" s="337"/>
    </row>
    <row r="92" spans="1:10">
      <c r="A92" s="337"/>
      <c r="B92" s="337"/>
      <c r="C92" s="337"/>
      <c r="D92" s="337"/>
      <c r="E92" s="337"/>
      <c r="F92" s="337"/>
      <c r="G92" s="337"/>
      <c r="H92" s="337"/>
      <c r="I92" s="337"/>
      <c r="J92" s="337"/>
    </row>
    <row r="93" spans="1:10">
      <c r="A93" s="337"/>
      <c r="B93" s="337"/>
      <c r="C93" s="337"/>
      <c r="D93" s="337"/>
      <c r="E93" s="337"/>
      <c r="F93" s="337"/>
      <c r="G93" s="337"/>
      <c r="H93" s="337"/>
      <c r="I93" s="337"/>
      <c r="J93" s="337"/>
    </row>
    <row r="94" spans="1:10">
      <c r="A94" s="337"/>
      <c r="B94" s="337"/>
      <c r="C94" s="337"/>
      <c r="D94" s="337"/>
      <c r="E94" s="337"/>
      <c r="F94" s="337"/>
      <c r="G94" s="337"/>
      <c r="H94" s="337"/>
      <c r="I94" s="337"/>
      <c r="J94" s="337"/>
    </row>
    <row r="95" spans="1:10">
      <c r="A95" s="337"/>
      <c r="B95" s="337"/>
      <c r="C95" s="337"/>
      <c r="D95" s="337"/>
      <c r="E95" s="337"/>
      <c r="F95" s="337"/>
      <c r="G95" s="337"/>
      <c r="H95" s="337"/>
      <c r="I95" s="337"/>
      <c r="J95" s="337"/>
    </row>
  </sheetData>
  <mergeCells count="3">
    <mergeCell ref="A2:J20"/>
    <mergeCell ref="A22:J58"/>
    <mergeCell ref="A59:J87"/>
  </mergeCells>
  <pageMargins left="0.7" right="0.7" top="0.75" bottom="0.75" header="0.3" footer="0.3"/>
  <pageSetup paperSize="9" orientation="portrait" horizontalDpi="4294967293"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C000"/>
  </sheetPr>
  <dimension ref="A1:AK24"/>
  <sheetViews>
    <sheetView topLeftCell="A3" workbookViewId="0">
      <selection activeCell="A3" sqref="A3:C3"/>
    </sheetView>
  </sheetViews>
  <sheetFormatPr baseColWidth="10" defaultRowHeight="12" x14ac:dyDescent="0"/>
  <cols>
    <col min="3" max="3" width="23.83203125" customWidth="1"/>
    <col min="4" max="36" width="3.6640625" style="204" customWidth="1"/>
    <col min="37" max="37" width="3.6640625" customWidth="1"/>
  </cols>
  <sheetData>
    <row r="1" spans="1:37" ht="31.5" hidden="1" customHeight="1">
      <c r="C1" s="883" t="s">
        <v>177</v>
      </c>
      <c r="D1" s="883"/>
      <c r="E1" s="883"/>
      <c r="F1" s="883"/>
      <c r="G1" s="883"/>
      <c r="H1" s="883"/>
      <c r="I1" s="883"/>
      <c r="J1" s="883"/>
      <c r="K1" s="883"/>
      <c r="L1" s="883"/>
      <c r="M1" s="883"/>
      <c r="N1" s="883"/>
      <c r="O1" s="883"/>
      <c r="P1" s="883"/>
      <c r="Q1" s="883"/>
      <c r="R1" s="883"/>
      <c r="S1" s="883"/>
      <c r="T1" s="883"/>
      <c r="U1" s="883"/>
      <c r="V1" s="883"/>
      <c r="W1" s="883"/>
      <c r="X1" s="883"/>
      <c r="Y1" s="883"/>
      <c r="Z1" s="883"/>
      <c r="AA1" s="883"/>
      <c r="AB1" s="883"/>
      <c r="AC1" s="883"/>
      <c r="AD1" s="883"/>
      <c r="AE1"/>
      <c r="AF1"/>
      <c r="AG1"/>
      <c r="AH1"/>
      <c r="AI1"/>
      <c r="AJ1"/>
    </row>
    <row r="2" spans="1:37" ht="28.5" customHeight="1">
      <c r="A2" s="884" t="s">
        <v>142</v>
      </c>
      <c r="B2" s="885"/>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6"/>
      <c r="AE2"/>
      <c r="AF2"/>
      <c r="AG2"/>
      <c r="AH2"/>
      <c r="AI2"/>
      <c r="AJ2"/>
    </row>
    <row r="3" spans="1:37" s="262" customFormat="1" ht="216" customHeight="1">
      <c r="A3" s="887"/>
      <c r="B3" s="888"/>
      <c r="C3" s="889"/>
      <c r="D3" s="741" t="s">
        <v>322</v>
      </c>
      <c r="E3" s="742" t="s">
        <v>280</v>
      </c>
      <c r="F3" s="729" t="s">
        <v>323</v>
      </c>
      <c r="G3" s="729" t="s">
        <v>324</v>
      </c>
      <c r="H3" s="730" t="s">
        <v>134</v>
      </c>
      <c r="I3" s="731" t="s">
        <v>325</v>
      </c>
      <c r="J3" s="729" t="s">
        <v>408</v>
      </c>
      <c r="K3" s="730" t="s">
        <v>148</v>
      </c>
      <c r="L3" s="729" t="s">
        <v>415</v>
      </c>
      <c r="M3" s="729" t="s">
        <v>326</v>
      </c>
      <c r="N3" s="732" t="s">
        <v>197</v>
      </c>
      <c r="O3" s="729" t="s">
        <v>412</v>
      </c>
      <c r="P3" s="730" t="s">
        <v>327</v>
      </c>
      <c r="Q3" s="733" t="s">
        <v>328</v>
      </c>
      <c r="R3" s="730" t="s">
        <v>199</v>
      </c>
      <c r="S3" s="734" t="s">
        <v>147</v>
      </c>
      <c r="T3" s="729" t="s">
        <v>331</v>
      </c>
      <c r="U3" s="730" t="s">
        <v>405</v>
      </c>
      <c r="V3" s="734" t="s">
        <v>404</v>
      </c>
      <c r="W3" s="730" t="s">
        <v>416</v>
      </c>
      <c r="X3" s="734" t="s">
        <v>303</v>
      </c>
      <c r="Y3" s="734" t="s">
        <v>417</v>
      </c>
      <c r="Z3" s="735" t="s">
        <v>329</v>
      </c>
      <c r="AA3" s="736" t="s">
        <v>337</v>
      </c>
      <c r="AB3" s="737" t="s">
        <v>336</v>
      </c>
      <c r="AC3" s="738" t="s">
        <v>330</v>
      </c>
      <c r="AD3" s="737" t="s">
        <v>336</v>
      </c>
      <c r="AE3" s="738" t="s">
        <v>333</v>
      </c>
      <c r="AF3" s="739" t="s">
        <v>334</v>
      </c>
      <c r="AG3" s="738" t="s">
        <v>335</v>
      </c>
      <c r="AH3" s="757" t="s">
        <v>413</v>
      </c>
      <c r="AI3" s="738" t="s">
        <v>338</v>
      </c>
      <c r="AJ3" s="738" t="s">
        <v>339</v>
      </c>
      <c r="AK3" s="740" t="s">
        <v>407</v>
      </c>
    </row>
    <row r="4" spans="1:37" s="291" customFormat="1" ht="18.75" customHeight="1">
      <c r="A4" s="288" t="s">
        <v>204</v>
      </c>
      <c r="B4" s="289"/>
      <c r="C4" s="290"/>
      <c r="D4" s="503" t="s">
        <v>87</v>
      </c>
      <c r="E4" s="504"/>
      <c r="F4" s="503"/>
      <c r="G4" s="503" t="s">
        <v>87</v>
      </c>
      <c r="H4" s="505"/>
      <c r="I4" s="503" t="s">
        <v>87</v>
      </c>
      <c r="J4" s="503" t="s">
        <v>87</v>
      </c>
      <c r="K4" s="503" t="s">
        <v>87</v>
      </c>
      <c r="L4" s="505"/>
      <c r="M4" s="503"/>
      <c r="N4" s="503" t="s">
        <v>87</v>
      </c>
      <c r="O4" s="503"/>
      <c r="P4" s="503"/>
      <c r="Q4" s="504"/>
      <c r="R4" s="504" t="s">
        <v>87</v>
      </c>
      <c r="S4" s="705" t="s">
        <v>87</v>
      </c>
      <c r="T4" s="750"/>
      <c r="U4" s="751"/>
      <c r="V4" s="505"/>
      <c r="W4" s="503"/>
      <c r="X4" s="506"/>
      <c r="Y4" s="506"/>
      <c r="Z4" s="506"/>
      <c r="AA4" s="504" t="s">
        <v>87</v>
      </c>
      <c r="AB4" s="505"/>
      <c r="AC4" s="503"/>
      <c r="AD4" s="504"/>
      <c r="AE4" s="503"/>
      <c r="AF4" s="506"/>
      <c r="AG4" s="504"/>
      <c r="AH4" s="505" t="s">
        <v>87</v>
      </c>
      <c r="AI4" s="504" t="s">
        <v>87</v>
      </c>
      <c r="AJ4" s="504"/>
      <c r="AK4" s="339"/>
    </row>
    <row r="5" spans="1:37" s="291" customFormat="1" ht="18.75" customHeight="1">
      <c r="A5" s="288" t="s">
        <v>205</v>
      </c>
      <c r="B5" s="289"/>
      <c r="C5" s="290"/>
      <c r="D5" s="503" t="s">
        <v>87</v>
      </c>
      <c r="E5" s="503"/>
      <c r="F5" s="503" t="s">
        <v>87</v>
      </c>
      <c r="G5" s="504"/>
      <c r="H5" s="505"/>
      <c r="I5" s="503" t="s">
        <v>87</v>
      </c>
      <c r="J5" s="503"/>
      <c r="K5" s="504"/>
      <c r="L5" s="506" t="s">
        <v>87</v>
      </c>
      <c r="M5" s="503"/>
      <c r="N5" s="503"/>
      <c r="O5" s="748" t="s">
        <v>87</v>
      </c>
      <c r="P5" s="504"/>
      <c r="Q5" s="504" t="s">
        <v>87</v>
      </c>
      <c r="R5" s="504"/>
      <c r="S5" s="705"/>
      <c r="T5" s="750"/>
      <c r="U5" s="751"/>
      <c r="V5" s="505"/>
      <c r="W5" s="504" t="s">
        <v>87</v>
      </c>
      <c r="X5" s="505" t="s">
        <v>87</v>
      </c>
      <c r="Y5" s="505"/>
      <c r="Z5" s="506"/>
      <c r="AA5" s="503"/>
      <c r="AB5" s="506"/>
      <c r="AC5" s="504" t="s">
        <v>87</v>
      </c>
      <c r="AD5" s="504"/>
      <c r="AE5" s="504"/>
      <c r="AF5" s="506"/>
      <c r="AG5" s="503"/>
      <c r="AH5" s="506"/>
      <c r="AI5" s="504"/>
      <c r="AJ5" s="504"/>
      <c r="AK5" s="339"/>
    </row>
    <row r="6" spans="1:37" s="291" customFormat="1" ht="18.75" customHeight="1" thickBot="1">
      <c r="A6" s="761" t="s">
        <v>429</v>
      </c>
      <c r="B6" s="289"/>
      <c r="C6" s="290"/>
      <c r="D6" s="503" t="s">
        <v>87</v>
      </c>
      <c r="E6" s="503" t="s">
        <v>87</v>
      </c>
      <c r="F6" s="503"/>
      <c r="G6" s="503"/>
      <c r="H6" s="506"/>
      <c r="I6" s="503" t="s">
        <v>87</v>
      </c>
      <c r="J6" s="503"/>
      <c r="K6" s="503"/>
      <c r="L6" s="503"/>
      <c r="M6" s="748" t="s">
        <v>87</v>
      </c>
      <c r="N6" s="503" t="s">
        <v>87</v>
      </c>
      <c r="O6" s="503"/>
      <c r="P6" s="503"/>
      <c r="Q6" s="504"/>
      <c r="R6" s="504"/>
      <c r="S6" s="706"/>
      <c r="T6" s="750"/>
      <c r="U6" s="751"/>
      <c r="V6" s="505"/>
      <c r="W6" s="504"/>
      <c r="X6" s="505" t="s">
        <v>87</v>
      </c>
      <c r="Y6" s="505" t="s">
        <v>87</v>
      </c>
      <c r="Z6" s="505"/>
      <c r="AA6" s="504"/>
      <c r="AB6" s="505"/>
      <c r="AC6" s="503"/>
      <c r="AD6" s="503"/>
      <c r="AE6" s="504"/>
      <c r="AF6" s="505"/>
      <c r="AG6" s="504"/>
      <c r="AH6" s="505"/>
      <c r="AI6" s="503"/>
      <c r="AJ6" s="503"/>
      <c r="AK6" s="725"/>
    </row>
    <row r="7" spans="1:37" s="291" customFormat="1" ht="18.75" customHeight="1">
      <c r="A7" s="292" t="s">
        <v>418</v>
      </c>
      <c r="B7" s="293"/>
      <c r="C7" s="294"/>
      <c r="D7" s="507" t="s">
        <v>87</v>
      </c>
      <c r="E7" s="507" t="s">
        <v>87</v>
      </c>
      <c r="F7" s="508"/>
      <c r="G7" s="507"/>
      <c r="H7" s="507" t="s">
        <v>87</v>
      </c>
      <c r="I7" s="507" t="s">
        <v>87</v>
      </c>
      <c r="J7" s="508"/>
      <c r="K7" s="508"/>
      <c r="L7" s="508"/>
      <c r="M7" s="508"/>
      <c r="N7" s="508"/>
      <c r="O7" s="507"/>
      <c r="P7" s="507" t="s">
        <v>87</v>
      </c>
      <c r="Q7" s="507"/>
      <c r="R7" s="507"/>
      <c r="S7" s="704"/>
      <c r="T7" s="752"/>
      <c r="U7" s="753"/>
      <c r="V7" s="507" t="s">
        <v>87</v>
      </c>
      <c r="W7" s="508"/>
      <c r="X7" s="508"/>
      <c r="Y7" s="508"/>
      <c r="Z7" s="508"/>
      <c r="AA7" s="508"/>
      <c r="AB7" s="508"/>
      <c r="AC7" s="507"/>
      <c r="AD7" s="508"/>
      <c r="AE7" s="508"/>
      <c r="AF7" s="508"/>
      <c r="AG7" s="507" t="s">
        <v>87</v>
      </c>
      <c r="AH7" s="508"/>
      <c r="AI7" s="507"/>
      <c r="AJ7" s="508"/>
      <c r="AK7" s="726" t="s">
        <v>87</v>
      </c>
    </row>
    <row r="8" spans="1:37" s="291" customFormat="1" ht="18.75" customHeight="1" thickBot="1">
      <c r="A8" s="295" t="s">
        <v>425</v>
      </c>
      <c r="B8" s="296"/>
      <c r="C8" s="297"/>
      <c r="D8" s="509" t="s">
        <v>87</v>
      </c>
      <c r="E8" s="510"/>
      <c r="F8" s="510"/>
      <c r="G8" s="509"/>
      <c r="H8" s="509" t="s">
        <v>87</v>
      </c>
      <c r="I8" s="509" t="s">
        <v>87</v>
      </c>
      <c r="J8" s="510"/>
      <c r="K8" s="510" t="s">
        <v>87</v>
      </c>
      <c r="L8" s="510"/>
      <c r="M8" s="509"/>
      <c r="N8" s="509"/>
      <c r="O8" s="510"/>
      <c r="P8" s="509" t="s">
        <v>87</v>
      </c>
      <c r="Q8" s="509"/>
      <c r="R8" s="510"/>
      <c r="S8" s="706"/>
      <c r="T8" s="754"/>
      <c r="U8" s="755"/>
      <c r="V8" s="509" t="s">
        <v>87</v>
      </c>
      <c r="W8" s="510"/>
      <c r="X8" s="510"/>
      <c r="Y8" s="510"/>
      <c r="Z8" s="510"/>
      <c r="AA8" s="510"/>
      <c r="AB8" s="510" t="s">
        <v>87</v>
      </c>
      <c r="AC8" s="510"/>
      <c r="AD8" s="510" t="s">
        <v>87</v>
      </c>
      <c r="AE8" s="510" t="s">
        <v>87</v>
      </c>
      <c r="AF8" s="509" t="s">
        <v>87</v>
      </c>
      <c r="AG8" s="510"/>
      <c r="AH8" s="510" t="s">
        <v>87</v>
      </c>
      <c r="AI8" s="510"/>
      <c r="AJ8" s="510" t="s">
        <v>87</v>
      </c>
      <c r="AK8" s="727" t="s">
        <v>87</v>
      </c>
    </row>
    <row r="9" spans="1:37" s="291" customFormat="1" ht="18.75" customHeight="1">
      <c r="A9" s="298" t="s">
        <v>419</v>
      </c>
      <c r="B9" s="299"/>
      <c r="C9" s="300"/>
      <c r="D9" s="515" t="s">
        <v>87</v>
      </c>
      <c r="E9" s="511"/>
      <c r="F9" s="511"/>
      <c r="G9" s="511"/>
      <c r="H9" s="511"/>
      <c r="I9" s="515" t="s">
        <v>87</v>
      </c>
      <c r="J9" s="511"/>
      <c r="K9" s="511"/>
      <c r="L9" s="511"/>
      <c r="M9" s="511"/>
      <c r="N9" s="511"/>
      <c r="O9" s="511"/>
      <c r="P9" s="511"/>
      <c r="Q9" s="511"/>
      <c r="R9" s="511"/>
      <c r="S9" s="704"/>
      <c r="T9" s="756"/>
      <c r="U9" s="756"/>
      <c r="V9" s="511"/>
      <c r="W9" s="511"/>
      <c r="X9" s="511"/>
      <c r="Y9" s="511"/>
      <c r="Z9" s="511" t="s">
        <v>87</v>
      </c>
      <c r="AA9" s="511"/>
      <c r="AB9" s="511"/>
      <c r="AC9" s="511"/>
      <c r="AD9" s="511"/>
      <c r="AE9" s="511"/>
      <c r="AF9" s="511"/>
      <c r="AG9" s="511"/>
      <c r="AH9" s="511"/>
      <c r="AI9" s="511"/>
      <c r="AJ9" s="511"/>
      <c r="AK9" s="728"/>
    </row>
    <row r="10" spans="1:37" s="291" customFormat="1" ht="18.75" customHeight="1">
      <c r="A10" s="513" t="s">
        <v>321</v>
      </c>
      <c r="B10" s="512"/>
      <c r="C10" s="300"/>
      <c r="D10" s="511"/>
      <c r="E10" s="511" t="s">
        <v>87</v>
      </c>
      <c r="F10" s="511"/>
      <c r="G10" s="515" t="s">
        <v>87</v>
      </c>
      <c r="H10" s="511"/>
      <c r="I10" s="511"/>
      <c r="J10" s="511"/>
      <c r="K10" s="515"/>
      <c r="L10" s="511"/>
      <c r="M10" s="511"/>
      <c r="N10" s="511"/>
      <c r="O10" s="511"/>
      <c r="P10" s="511"/>
      <c r="Q10" s="511"/>
      <c r="R10" s="511"/>
      <c r="S10" s="703"/>
      <c r="T10" s="756"/>
      <c r="U10" s="756"/>
      <c r="V10" s="511"/>
      <c r="W10" s="511"/>
      <c r="X10" s="511"/>
      <c r="Y10" s="511"/>
      <c r="Z10" s="511"/>
      <c r="AA10" s="511"/>
      <c r="AB10" s="511"/>
      <c r="AC10" s="511"/>
      <c r="AD10" s="511"/>
      <c r="AE10" s="511"/>
      <c r="AF10" s="511"/>
      <c r="AG10" s="511"/>
      <c r="AH10" s="511"/>
      <c r="AI10" s="511"/>
      <c r="AJ10" s="511"/>
      <c r="AK10" s="339"/>
    </row>
    <row r="11" spans="1:37" s="291" customFormat="1">
      <c r="A11" s="301" t="s">
        <v>200</v>
      </c>
      <c r="B11" s="302"/>
      <c r="C11" s="303"/>
      <c r="D11" s="304" t="s">
        <v>420</v>
      </c>
      <c r="E11" s="760">
        <v>3</v>
      </c>
      <c r="F11" s="760">
        <v>2</v>
      </c>
      <c r="G11" s="304" t="s">
        <v>340</v>
      </c>
      <c r="H11" s="304" t="s">
        <v>340</v>
      </c>
      <c r="I11" s="304" t="s">
        <v>420</v>
      </c>
      <c r="J11" s="304">
        <v>1</v>
      </c>
      <c r="K11" s="304" t="s">
        <v>340</v>
      </c>
      <c r="L11" s="304">
        <v>1</v>
      </c>
      <c r="M11" s="304">
        <v>1</v>
      </c>
      <c r="N11" s="304">
        <v>2</v>
      </c>
      <c r="O11" s="304">
        <v>1</v>
      </c>
      <c r="P11" s="304">
        <v>2</v>
      </c>
      <c r="Q11" s="304">
        <v>1</v>
      </c>
      <c r="R11" s="304">
        <v>1</v>
      </c>
      <c r="S11" s="304">
        <v>1</v>
      </c>
      <c r="T11" s="304"/>
      <c r="U11" s="304"/>
      <c r="V11" s="304">
        <v>2</v>
      </c>
      <c r="W11" s="304">
        <v>1</v>
      </c>
      <c r="X11" s="304">
        <v>2</v>
      </c>
      <c r="Y11" s="304">
        <v>1</v>
      </c>
      <c r="Z11" s="304">
        <v>1</v>
      </c>
      <c r="AA11" s="304">
        <v>1</v>
      </c>
      <c r="AB11" s="304">
        <v>1</v>
      </c>
      <c r="AC11" s="304">
        <v>1</v>
      </c>
      <c r="AD11" s="304">
        <v>1</v>
      </c>
      <c r="AE11" s="304">
        <v>1</v>
      </c>
      <c r="AF11" s="304">
        <v>1</v>
      </c>
      <c r="AG11" s="304">
        <v>1</v>
      </c>
      <c r="AH11" s="304">
        <v>2</v>
      </c>
      <c r="AI11" s="304">
        <v>1</v>
      </c>
      <c r="AJ11" s="304">
        <v>1</v>
      </c>
      <c r="AK11" s="304">
        <v>2</v>
      </c>
    </row>
    <row r="23" spans="11:36">
      <c r="K23" s="256"/>
      <c r="L23" s="256"/>
    </row>
    <row r="24" spans="11:36">
      <c r="W24" s="256"/>
      <c r="X24" s="256"/>
      <c r="Y24" s="256"/>
      <c r="Z24" s="256"/>
      <c r="AA24" s="256"/>
      <c r="AB24" s="256"/>
      <c r="AC24" s="256"/>
      <c r="AD24" s="256"/>
      <c r="AE24" s="256"/>
      <c r="AF24" s="256"/>
      <c r="AG24" s="256"/>
      <c r="AH24" s="256"/>
      <c r="AI24" s="256"/>
      <c r="AJ24" s="256"/>
    </row>
  </sheetData>
  <mergeCells count="3">
    <mergeCell ref="C1:AD1"/>
    <mergeCell ref="A2:AD2"/>
    <mergeCell ref="A3:C3"/>
  </mergeCells>
  <pageMargins left="0.7" right="0.7" top="0.75" bottom="0.75" header="0.3" footer="0.3"/>
  <pageSetup paperSize="9" orientation="portrait" horizontalDpi="429496729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K66"/>
  <sheetViews>
    <sheetView zoomScale="70" zoomScaleNormal="70" zoomScalePageLayoutView="70" workbookViewId="0">
      <selection activeCell="E16" sqref="E16"/>
    </sheetView>
  </sheetViews>
  <sheetFormatPr baseColWidth="10" defaultColWidth="10.83203125" defaultRowHeight="14" x14ac:dyDescent="0"/>
  <cols>
    <col min="1" max="1" width="30.5" style="208" customWidth="1"/>
    <col min="2" max="2" width="10.83203125" style="206"/>
    <col min="3" max="4" width="10.83203125" style="207"/>
    <col min="5" max="5" width="62.5" style="208" customWidth="1"/>
    <col min="6" max="6" width="59.1640625" style="208" customWidth="1"/>
    <col min="7" max="7" width="48" style="206" customWidth="1"/>
    <col min="8" max="8" width="38.33203125" style="208" customWidth="1"/>
    <col min="9" max="9" width="15" style="208" customWidth="1"/>
    <col min="10" max="10" width="31.83203125" style="208" customWidth="1"/>
    <col min="11" max="11" width="26.1640625" style="208" customWidth="1"/>
    <col min="12" max="16384" width="10.83203125" style="208"/>
  </cols>
  <sheetData>
    <row r="1" spans="1:11" ht="23">
      <c r="A1" s="205" t="s">
        <v>88</v>
      </c>
    </row>
    <row r="2" spans="1:11">
      <c r="A2" s="211"/>
      <c r="B2" s="908" t="s">
        <v>91</v>
      </c>
      <c r="C2" s="909"/>
      <c r="D2" s="909"/>
      <c r="E2" s="908"/>
    </row>
    <row r="3" spans="1:11">
      <c r="A3" s="212"/>
      <c r="B3" s="908" t="s">
        <v>92</v>
      </c>
      <c r="C3" s="909"/>
      <c r="D3" s="909"/>
      <c r="E3" s="908"/>
    </row>
    <row r="4" spans="1:11">
      <c r="A4" s="209"/>
      <c r="B4" s="908" t="s">
        <v>89</v>
      </c>
      <c r="C4" s="909"/>
      <c r="D4" s="909"/>
      <c r="E4" s="908"/>
    </row>
    <row r="5" spans="1:11">
      <c r="A5" s="665"/>
      <c r="B5" s="911" t="s">
        <v>386</v>
      </c>
      <c r="C5" s="912"/>
      <c r="D5" s="912"/>
      <c r="E5" s="913"/>
    </row>
    <row r="6" spans="1:11">
      <c r="A6" s="580"/>
      <c r="B6" s="911" t="s">
        <v>378</v>
      </c>
      <c r="C6" s="912"/>
      <c r="D6" s="912"/>
      <c r="E6" s="913"/>
    </row>
    <row r="7" spans="1:11">
      <c r="A7" s="210"/>
      <c r="B7" s="908" t="s">
        <v>90</v>
      </c>
      <c r="C7" s="909"/>
      <c r="D7" s="909"/>
      <c r="E7" s="908"/>
    </row>
    <row r="8" spans="1:11">
      <c r="A8" s="910"/>
      <c r="B8" s="910"/>
      <c r="C8" s="910"/>
      <c r="D8" s="910"/>
      <c r="E8" s="910"/>
      <c r="F8" s="910"/>
      <c r="G8" s="910"/>
    </row>
    <row r="9" spans="1:11">
      <c r="A9" s="221"/>
      <c r="B9" s="221"/>
      <c r="C9" s="221"/>
      <c r="D9" s="264"/>
      <c r="E9" s="221"/>
      <c r="F9" s="221"/>
      <c r="G9" s="221"/>
    </row>
    <row r="10" spans="1:11" ht="25">
      <c r="A10" s="896" t="s">
        <v>96</v>
      </c>
      <c r="B10" s="896"/>
      <c r="C10" s="897"/>
      <c r="D10" s="897"/>
      <c r="E10" s="896"/>
      <c r="F10" s="896"/>
      <c r="G10" s="896"/>
    </row>
    <row r="11" spans="1:11" s="267" customFormat="1" ht="45" customHeight="1" thickBot="1">
      <c r="A11" s="323" t="s">
        <v>203</v>
      </c>
      <c r="B11" s="319"/>
      <c r="C11" s="320" t="s">
        <v>161</v>
      </c>
      <c r="D11" s="320" t="s">
        <v>219</v>
      </c>
      <c r="E11" s="319" t="s">
        <v>381</v>
      </c>
      <c r="F11" s="319" t="s">
        <v>383</v>
      </c>
      <c r="G11" s="319" t="s">
        <v>244</v>
      </c>
      <c r="H11" s="319" t="s">
        <v>382</v>
      </c>
      <c r="I11" s="388" t="s">
        <v>245</v>
      </c>
      <c r="J11" s="646" t="s">
        <v>243</v>
      </c>
      <c r="K11" s="647"/>
    </row>
    <row r="12" spans="1:11" s="267" customFormat="1" ht="50.25" customHeight="1">
      <c r="A12" s="651" t="s">
        <v>105</v>
      </c>
      <c r="B12" s="652">
        <v>95</v>
      </c>
      <c r="C12" s="610" t="s">
        <v>160</v>
      </c>
      <c r="D12" s="905" t="s">
        <v>220</v>
      </c>
      <c r="E12" s="695" t="s">
        <v>390</v>
      </c>
      <c r="F12" s="695" t="s">
        <v>391</v>
      </c>
      <c r="G12" s="653" t="s">
        <v>248</v>
      </c>
      <c r="H12" s="653" t="s">
        <v>247</v>
      </c>
      <c r="I12" s="654" t="s">
        <v>181</v>
      </c>
      <c r="J12" s="611" t="s">
        <v>106</v>
      </c>
      <c r="K12" s="613" t="s">
        <v>107</v>
      </c>
    </row>
    <row r="13" spans="1:11" s="267" customFormat="1" ht="40.5" customHeight="1">
      <c r="A13" s="635" t="s">
        <v>123</v>
      </c>
      <c r="B13" s="648">
        <v>96</v>
      </c>
      <c r="C13" s="268" t="s">
        <v>160</v>
      </c>
      <c r="D13" s="906"/>
      <c r="E13" s="389"/>
      <c r="F13" s="389"/>
      <c r="G13" s="389" t="s">
        <v>260</v>
      </c>
      <c r="H13" s="389" t="s">
        <v>261</v>
      </c>
      <c r="I13" s="649" t="s">
        <v>180</v>
      </c>
      <c r="J13" s="650" t="s">
        <v>222</v>
      </c>
      <c r="K13" s="631" t="s">
        <v>223</v>
      </c>
    </row>
    <row r="14" spans="1:11" s="267" customFormat="1" ht="40.5" customHeight="1" thickBot="1">
      <c r="A14" s="655" t="s">
        <v>149</v>
      </c>
      <c r="B14" s="656">
        <v>96</v>
      </c>
      <c r="C14" s="605" t="s">
        <v>160</v>
      </c>
      <c r="D14" s="907"/>
      <c r="E14" s="606"/>
      <c r="F14" s="606"/>
      <c r="G14" s="606" t="s">
        <v>256</v>
      </c>
      <c r="H14" s="606" t="s">
        <v>257</v>
      </c>
      <c r="I14" s="657" t="s">
        <v>180</v>
      </c>
      <c r="J14" s="632" t="s">
        <v>108</v>
      </c>
      <c r="K14" s="634" t="s">
        <v>109</v>
      </c>
    </row>
    <row r="15" spans="1:11" ht="8.25" customHeight="1" thickBot="1">
      <c r="B15" s="658"/>
      <c r="G15" s="208"/>
      <c r="I15" s="206"/>
    </row>
    <row r="16" spans="1:11" s="267" customFormat="1" ht="52.5" customHeight="1">
      <c r="A16" s="659" t="s">
        <v>104</v>
      </c>
      <c r="B16" s="321">
        <v>97</v>
      </c>
      <c r="C16" s="322" t="s">
        <v>159</v>
      </c>
      <c r="D16" s="902" t="s">
        <v>221</v>
      </c>
      <c r="E16" s="390"/>
      <c r="F16" s="660"/>
      <c r="G16" s="661" t="s">
        <v>258</v>
      </c>
      <c r="H16" s="660" t="s">
        <v>259</v>
      </c>
      <c r="I16" s="332" t="s">
        <v>180</v>
      </c>
      <c r="J16" s="662" t="s">
        <v>188</v>
      </c>
      <c r="K16" s="663"/>
    </row>
    <row r="17" spans="1:11" ht="42">
      <c r="A17" s="583" t="s">
        <v>379</v>
      </c>
      <c r="B17" s="318">
        <v>98</v>
      </c>
      <c r="C17" s="268" t="s">
        <v>159</v>
      </c>
      <c r="D17" s="903"/>
      <c r="E17" s="694" t="s">
        <v>392</v>
      </c>
      <c r="F17" s="694" t="s">
        <v>393</v>
      </c>
      <c r="G17" s="389" t="s">
        <v>266</v>
      </c>
      <c r="H17" s="389" t="s">
        <v>267</v>
      </c>
      <c r="I17" s="276" t="s">
        <v>180</v>
      </c>
      <c r="J17" s="275" t="s">
        <v>99</v>
      </c>
      <c r="K17" s="601"/>
    </row>
    <row r="18" spans="1:11" ht="38.25" customHeight="1" thickBot="1">
      <c r="A18" s="587" t="s">
        <v>157</v>
      </c>
      <c r="B18" s="588"/>
      <c r="C18" s="589" t="s">
        <v>159</v>
      </c>
      <c r="D18" s="904"/>
      <c r="E18" s="590"/>
      <c r="F18" s="590"/>
      <c r="G18" s="590"/>
      <c r="H18" s="590"/>
      <c r="I18" s="591"/>
      <c r="J18" s="592"/>
      <c r="K18" s="664"/>
    </row>
    <row r="19" spans="1:11" s="267" customFormat="1" ht="12" customHeight="1" thickBot="1">
      <c r="A19" s="576"/>
      <c r="B19" s="572"/>
      <c r="C19" s="573"/>
      <c r="D19" s="572"/>
      <c r="E19" s="571"/>
      <c r="F19" s="571"/>
      <c r="G19" s="571"/>
      <c r="H19" s="571"/>
      <c r="I19" s="574"/>
      <c r="J19" s="575"/>
      <c r="K19" s="575"/>
    </row>
    <row r="20" spans="1:11" s="267" customFormat="1" ht="49.5" customHeight="1">
      <c r="A20" s="666" t="s">
        <v>112</v>
      </c>
      <c r="B20" s="596">
        <v>93</v>
      </c>
      <c r="C20" s="610" t="s">
        <v>160</v>
      </c>
      <c r="D20" s="667" t="s">
        <v>187</v>
      </c>
      <c r="E20" s="653"/>
      <c r="F20" s="653"/>
      <c r="G20" s="653" t="s">
        <v>252</v>
      </c>
      <c r="H20" s="653" t="s">
        <v>251</v>
      </c>
      <c r="I20" s="668" t="s">
        <v>181</v>
      </c>
      <c r="J20" s="611" t="s">
        <v>113</v>
      </c>
      <c r="K20" s="613" t="s">
        <v>114</v>
      </c>
    </row>
    <row r="21" spans="1:11" s="267" customFormat="1" ht="43" thickBot="1">
      <c r="A21" s="669" t="s">
        <v>115</v>
      </c>
      <c r="B21" s="626">
        <v>90</v>
      </c>
      <c r="C21" s="605" t="s">
        <v>160</v>
      </c>
      <c r="D21" s="670" t="s">
        <v>187</v>
      </c>
      <c r="E21" s="606"/>
      <c r="F21" s="606"/>
      <c r="G21" s="606" t="s">
        <v>255</v>
      </c>
      <c r="H21" s="606" t="s">
        <v>254</v>
      </c>
      <c r="I21" s="657" t="s">
        <v>181</v>
      </c>
      <c r="J21" s="606" t="s">
        <v>253</v>
      </c>
      <c r="K21" s="671" t="s">
        <v>114</v>
      </c>
    </row>
    <row r="22" spans="1:11" s="267" customFormat="1" ht="12" customHeight="1" thickBot="1">
      <c r="A22" s="576"/>
      <c r="B22" s="577"/>
      <c r="C22" s="578"/>
      <c r="D22" s="579"/>
      <c r="E22" s="571"/>
      <c r="F22" s="571"/>
      <c r="G22" s="571"/>
      <c r="H22" s="571"/>
      <c r="I22" s="574"/>
      <c r="J22" s="575"/>
      <c r="K22" s="575"/>
    </row>
    <row r="23" spans="1:11" s="267" customFormat="1" ht="23.25" customHeight="1">
      <c r="A23" s="673" t="s">
        <v>384</v>
      </c>
      <c r="B23" s="674"/>
      <c r="C23" s="675" t="s">
        <v>158</v>
      </c>
      <c r="D23" s="676"/>
      <c r="E23" s="653"/>
      <c r="F23" s="653"/>
      <c r="G23" s="653"/>
      <c r="H23" s="653"/>
      <c r="I23" s="668"/>
      <c r="J23" s="677"/>
      <c r="K23" s="678"/>
    </row>
    <row r="24" spans="1:11" s="267" customFormat="1" ht="28">
      <c r="A24" s="679" t="s">
        <v>385</v>
      </c>
      <c r="B24" s="277">
        <v>2000</v>
      </c>
      <c r="C24" s="331" t="s">
        <v>158</v>
      </c>
      <c r="D24" s="672"/>
      <c r="E24" s="694" t="s">
        <v>388</v>
      </c>
      <c r="F24" s="694" t="s">
        <v>389</v>
      </c>
      <c r="G24" s="389"/>
      <c r="H24" s="389"/>
      <c r="I24" s="649"/>
      <c r="J24" s="650"/>
      <c r="K24" s="631"/>
    </row>
    <row r="25" spans="1:11" s="267" customFormat="1" ht="23.25" customHeight="1">
      <c r="A25" s="680"/>
      <c r="B25" s="277"/>
      <c r="C25" s="331"/>
      <c r="D25" s="672"/>
      <c r="E25" s="389"/>
      <c r="F25" s="389"/>
      <c r="G25" s="389"/>
      <c r="H25" s="389"/>
      <c r="I25" s="649"/>
      <c r="J25" s="650"/>
      <c r="K25" s="631"/>
    </row>
    <row r="26" spans="1:11" s="267" customFormat="1" ht="23.25" customHeight="1" thickBot="1">
      <c r="A26" s="681"/>
      <c r="B26" s="682"/>
      <c r="C26" s="683"/>
      <c r="D26" s="684"/>
      <c r="E26" s="606"/>
      <c r="F26" s="606"/>
      <c r="G26" s="606"/>
      <c r="H26" s="606"/>
      <c r="I26" s="657"/>
      <c r="J26" s="685"/>
      <c r="K26" s="671"/>
    </row>
    <row r="27" spans="1:11" s="267" customFormat="1" ht="12.75" customHeight="1" thickBot="1">
      <c r="A27" s="576"/>
      <c r="B27" s="577"/>
      <c r="C27" s="578"/>
      <c r="D27" s="579"/>
      <c r="E27" s="571"/>
      <c r="F27" s="571"/>
      <c r="G27" s="571"/>
      <c r="H27" s="571"/>
      <c r="I27" s="574"/>
      <c r="J27" s="575"/>
      <c r="K27" s="575"/>
    </row>
    <row r="28" spans="1:11" s="267" customFormat="1" ht="43.5" customHeight="1">
      <c r="A28" s="690" t="s">
        <v>118</v>
      </c>
      <c r="B28" s="691">
        <v>93</v>
      </c>
      <c r="C28" s="610" t="s">
        <v>160</v>
      </c>
      <c r="D28" s="900" t="s">
        <v>220</v>
      </c>
      <c r="E28" s="653"/>
      <c r="F28" s="653"/>
      <c r="G28" s="653" t="s">
        <v>262</v>
      </c>
      <c r="H28" s="653" t="s">
        <v>263</v>
      </c>
      <c r="I28" s="687" t="s">
        <v>181</v>
      </c>
      <c r="J28" s="688" t="s">
        <v>195</v>
      </c>
      <c r="K28" s="689" t="s">
        <v>192</v>
      </c>
    </row>
    <row r="29" spans="1:11" s="267" customFormat="1" ht="33.75" customHeight="1" thickBot="1">
      <c r="A29" s="625" t="s">
        <v>119</v>
      </c>
      <c r="B29" s="692">
        <v>92</v>
      </c>
      <c r="C29" s="605" t="s">
        <v>160</v>
      </c>
      <c r="D29" s="901"/>
      <c r="E29" s="606"/>
      <c r="F29" s="606"/>
      <c r="G29" s="606" t="s">
        <v>264</v>
      </c>
      <c r="H29" s="606" t="s">
        <v>265</v>
      </c>
      <c r="I29" s="627" t="s">
        <v>181</v>
      </c>
      <c r="J29" s="628" t="s">
        <v>193</v>
      </c>
      <c r="K29" s="629" t="s">
        <v>194</v>
      </c>
    </row>
    <row r="30" spans="1:11" s="267" customFormat="1" ht="26" thickBot="1">
      <c r="A30" s="686"/>
      <c r="B30" s="686"/>
      <c r="C30" s="686"/>
      <c r="D30" s="686"/>
      <c r="E30" s="686"/>
      <c r="F30" s="686"/>
      <c r="G30" s="686"/>
      <c r="H30" s="686"/>
      <c r="I30" s="686"/>
      <c r="J30" s="686"/>
      <c r="K30" s="686"/>
    </row>
    <row r="31" spans="1:11" s="267" customFormat="1" ht="20">
      <c r="A31" s="595" t="s">
        <v>97</v>
      </c>
      <c r="B31" s="596"/>
      <c r="C31" s="597"/>
      <c r="D31" s="597"/>
      <c r="E31" s="598"/>
      <c r="F31" s="598"/>
      <c r="G31" s="598"/>
      <c r="H31" s="598"/>
      <c r="I31" s="596"/>
      <c r="J31" s="598"/>
      <c r="K31" s="599"/>
    </row>
    <row r="32" spans="1:11" s="267" customFormat="1" ht="42">
      <c r="A32" s="600" t="s">
        <v>98</v>
      </c>
      <c r="B32" s="584">
        <v>98</v>
      </c>
      <c r="C32" s="268" t="s">
        <v>387</v>
      </c>
      <c r="D32" s="268"/>
      <c r="E32" s="694" t="s">
        <v>392</v>
      </c>
      <c r="F32" s="694" t="s">
        <v>393</v>
      </c>
      <c r="G32" s="389" t="s">
        <v>266</v>
      </c>
      <c r="H32" s="389" t="s">
        <v>267</v>
      </c>
      <c r="I32" s="276" t="s">
        <v>180</v>
      </c>
      <c r="J32" s="275" t="s">
        <v>99</v>
      </c>
      <c r="K32" s="601"/>
    </row>
    <row r="33" spans="1:11" s="267" customFormat="1" ht="57" customHeight="1">
      <c r="A33" s="602" t="s">
        <v>101</v>
      </c>
      <c r="B33" s="585">
        <v>96</v>
      </c>
      <c r="C33" s="268" t="s">
        <v>159</v>
      </c>
      <c r="D33" s="268"/>
      <c r="E33" s="694" t="s">
        <v>394</v>
      </c>
      <c r="F33" s="694" t="s">
        <v>86</v>
      </c>
      <c r="G33" s="389" t="s">
        <v>269</v>
      </c>
      <c r="H33" s="389" t="s">
        <v>268</v>
      </c>
      <c r="I33" s="276" t="s">
        <v>180</v>
      </c>
      <c r="J33" s="275" t="s">
        <v>102</v>
      </c>
      <c r="K33" s="601" t="s">
        <v>103</v>
      </c>
    </row>
    <row r="34" spans="1:11" s="267" customFormat="1" ht="64.5" customHeight="1">
      <c r="A34" s="603" t="s">
        <v>105</v>
      </c>
      <c r="B34" s="604">
        <v>95</v>
      </c>
      <c r="C34" s="268" t="s">
        <v>160</v>
      </c>
      <c r="D34" s="268"/>
      <c r="E34" s="696" t="s">
        <v>390</v>
      </c>
      <c r="F34" s="696" t="s">
        <v>391</v>
      </c>
      <c r="G34" s="593" t="s">
        <v>248</v>
      </c>
      <c r="H34" s="593" t="s">
        <v>247</v>
      </c>
      <c r="I34" s="594" t="s">
        <v>181</v>
      </c>
      <c r="J34" s="275" t="s">
        <v>106</v>
      </c>
      <c r="K34" s="601" t="s">
        <v>107</v>
      </c>
    </row>
    <row r="35" spans="1:11" s="267" customFormat="1" ht="42">
      <c r="A35" s="602" t="s">
        <v>178</v>
      </c>
      <c r="B35" s="585">
        <v>96</v>
      </c>
      <c r="C35" s="268" t="s">
        <v>159</v>
      </c>
      <c r="D35" s="268"/>
      <c r="E35" s="694" t="s">
        <v>395</v>
      </c>
      <c r="F35" s="694" t="s">
        <v>396</v>
      </c>
      <c r="G35" s="389" t="s">
        <v>246</v>
      </c>
      <c r="H35" s="275" t="s">
        <v>185</v>
      </c>
      <c r="I35" s="276" t="s">
        <v>180</v>
      </c>
      <c r="J35" s="274"/>
      <c r="K35" s="601"/>
    </row>
    <row r="36" spans="1:11" s="267" customFormat="1" ht="42">
      <c r="A36" s="600" t="s">
        <v>182</v>
      </c>
      <c r="B36" s="584">
        <v>93</v>
      </c>
      <c r="C36" s="268" t="s">
        <v>160</v>
      </c>
      <c r="D36" s="268"/>
      <c r="E36" s="694" t="s">
        <v>397</v>
      </c>
      <c r="F36" s="694" t="s">
        <v>398</v>
      </c>
      <c r="G36" s="389" t="s">
        <v>86</v>
      </c>
      <c r="H36" s="389" t="s">
        <v>270</v>
      </c>
      <c r="I36" s="276" t="s">
        <v>179</v>
      </c>
      <c r="J36" s="274" t="s">
        <v>184</v>
      </c>
      <c r="K36" s="697" t="s">
        <v>183</v>
      </c>
    </row>
    <row r="37" spans="1:11" s="267" customFormat="1" ht="29" thickBot="1">
      <c r="A37" s="698" t="s">
        <v>385</v>
      </c>
      <c r="B37" s="700">
        <v>2000</v>
      </c>
      <c r="C37" s="683" t="s">
        <v>158</v>
      </c>
      <c r="D37" s="684"/>
      <c r="E37" s="699" t="s">
        <v>388</v>
      </c>
      <c r="F37" s="699" t="s">
        <v>389</v>
      </c>
      <c r="G37" s="606"/>
      <c r="H37" s="606"/>
      <c r="I37" s="657"/>
      <c r="J37" s="685"/>
      <c r="K37" s="671"/>
    </row>
    <row r="38" spans="1:11" s="267" customFormat="1" ht="15" thickBot="1">
      <c r="A38" s="607"/>
      <c r="B38" s="608"/>
      <c r="C38" s="581"/>
      <c r="D38" s="581"/>
      <c r="E38" s="582"/>
      <c r="F38" s="609"/>
      <c r="G38" s="582"/>
      <c r="H38" s="609"/>
      <c r="I38" s="609"/>
      <c r="J38" s="582"/>
      <c r="K38" s="609"/>
    </row>
    <row r="39" spans="1:11" s="267" customFormat="1" ht="20">
      <c r="A39" s="595" t="s">
        <v>94</v>
      </c>
      <c r="B39" s="596"/>
      <c r="C39" s="610"/>
      <c r="D39" s="610"/>
      <c r="E39" s="611"/>
      <c r="F39" s="611"/>
      <c r="G39" s="611"/>
      <c r="H39" s="611"/>
      <c r="I39" s="612"/>
      <c r="J39" s="611"/>
      <c r="K39" s="613"/>
    </row>
    <row r="40" spans="1:11" s="267" customFormat="1" ht="53.25" customHeight="1">
      <c r="A40" s="614" t="s">
        <v>149</v>
      </c>
      <c r="B40" s="586">
        <v>96</v>
      </c>
      <c r="C40" s="268" t="s">
        <v>159</v>
      </c>
      <c r="D40" s="268"/>
      <c r="E40" s="593"/>
      <c r="F40" s="593"/>
      <c r="G40" s="593" t="s">
        <v>256</v>
      </c>
      <c r="H40" s="593" t="s">
        <v>257</v>
      </c>
      <c r="I40" s="701" t="s">
        <v>100</v>
      </c>
      <c r="J40" s="702" t="s">
        <v>108</v>
      </c>
      <c r="K40" s="601" t="s">
        <v>109</v>
      </c>
    </row>
    <row r="41" spans="1:11" s="267" customFormat="1" ht="67.5" customHeight="1">
      <c r="A41" s="615" t="s">
        <v>112</v>
      </c>
      <c r="B41" s="693">
        <v>93</v>
      </c>
      <c r="C41" s="268" t="s">
        <v>160</v>
      </c>
      <c r="D41" s="268"/>
      <c r="E41" s="391"/>
      <c r="F41" s="391"/>
      <c r="G41" s="391" t="s">
        <v>252</v>
      </c>
      <c r="H41" s="391" t="s">
        <v>251</v>
      </c>
      <c r="I41" s="280" t="s">
        <v>93</v>
      </c>
      <c r="J41" s="275" t="s">
        <v>113</v>
      </c>
      <c r="K41" s="601" t="s">
        <v>114</v>
      </c>
    </row>
    <row r="42" spans="1:11" s="267" customFormat="1" ht="67.5" customHeight="1" thickBot="1">
      <c r="A42" s="615" t="s">
        <v>115</v>
      </c>
      <c r="B42" s="693">
        <v>90</v>
      </c>
      <c r="C42" s="268" t="s">
        <v>160</v>
      </c>
      <c r="D42" s="268"/>
      <c r="E42" s="392"/>
      <c r="F42" s="392"/>
      <c r="G42" s="392" t="s">
        <v>255</v>
      </c>
      <c r="H42" s="392" t="s">
        <v>254</v>
      </c>
      <c r="I42" s="280" t="s">
        <v>93</v>
      </c>
      <c r="J42" s="275" t="s">
        <v>116</v>
      </c>
      <c r="K42" s="601" t="s">
        <v>114</v>
      </c>
    </row>
    <row r="43" spans="1:11" s="267" customFormat="1" ht="42">
      <c r="A43" s="614" t="s">
        <v>104</v>
      </c>
      <c r="B43" s="616">
        <v>97</v>
      </c>
      <c r="C43" s="268" t="s">
        <v>159</v>
      </c>
      <c r="D43" s="268"/>
      <c r="E43" s="391"/>
      <c r="F43" s="393"/>
      <c r="G43" s="391" t="s">
        <v>258</v>
      </c>
      <c r="H43" s="393" t="s">
        <v>259</v>
      </c>
      <c r="I43" s="280" t="s">
        <v>100</v>
      </c>
      <c r="J43" s="617" t="s">
        <v>188</v>
      </c>
      <c r="K43" s="618"/>
    </row>
    <row r="44" spans="1:11" s="267" customFormat="1" ht="38.25" customHeight="1">
      <c r="A44" s="619" t="s">
        <v>155</v>
      </c>
      <c r="B44" s="273"/>
      <c r="C44" s="268" t="s">
        <v>158</v>
      </c>
      <c r="D44" s="268"/>
      <c r="E44" s="279"/>
      <c r="F44" s="389"/>
      <c r="G44" s="279" t="s">
        <v>189</v>
      </c>
      <c r="H44" s="389" t="s">
        <v>271</v>
      </c>
      <c r="I44" s="280"/>
      <c r="J44" s="279"/>
      <c r="K44" s="620"/>
    </row>
    <row r="45" spans="1:11" s="267" customFormat="1" ht="45.75" customHeight="1">
      <c r="A45" s="644" t="s">
        <v>110</v>
      </c>
      <c r="B45" s="645">
        <v>92</v>
      </c>
      <c r="C45" s="316" t="s">
        <v>160</v>
      </c>
      <c r="D45" s="268"/>
      <c r="E45" s="391"/>
      <c r="F45" s="391"/>
      <c r="G45" s="391" t="s">
        <v>250</v>
      </c>
      <c r="H45" s="391" t="s">
        <v>249</v>
      </c>
      <c r="I45" s="333" t="s">
        <v>181</v>
      </c>
      <c r="J45" s="317" t="s">
        <v>111</v>
      </c>
      <c r="K45" s="621" t="s">
        <v>224</v>
      </c>
    </row>
    <row r="46" spans="1:11" s="267" customFormat="1" ht="42">
      <c r="A46" s="624" t="s">
        <v>186</v>
      </c>
      <c r="B46" s="394"/>
      <c r="C46" s="268" t="s">
        <v>159</v>
      </c>
      <c r="D46" s="268"/>
      <c r="E46" s="389"/>
      <c r="F46" s="279"/>
      <c r="G46" s="389" t="s">
        <v>272</v>
      </c>
      <c r="H46" s="279" t="s">
        <v>187</v>
      </c>
      <c r="I46" s="280"/>
      <c r="J46" s="278"/>
      <c r="K46" s="620" t="s">
        <v>187</v>
      </c>
    </row>
    <row r="47" spans="1:11" s="267" customFormat="1">
      <c r="A47" s="622"/>
      <c r="B47" s="609"/>
      <c r="C47" s="609"/>
      <c r="D47" s="609"/>
      <c r="E47" s="609"/>
      <c r="F47" s="609"/>
      <c r="G47" s="609"/>
      <c r="H47" s="609"/>
      <c r="I47" s="609"/>
      <c r="J47" s="609"/>
      <c r="K47" s="623"/>
    </row>
    <row r="48" spans="1:11" s="267" customFormat="1" ht="28">
      <c r="A48" s="624" t="s">
        <v>117</v>
      </c>
      <c r="B48" s="394">
        <v>95</v>
      </c>
      <c r="C48" s="268" t="s">
        <v>160</v>
      </c>
      <c r="D48" s="268"/>
      <c r="E48" s="389"/>
      <c r="F48" s="389"/>
      <c r="G48" s="389" t="s">
        <v>273</v>
      </c>
      <c r="H48" s="389" t="s">
        <v>274</v>
      </c>
      <c r="I48" s="395" t="s">
        <v>180</v>
      </c>
      <c r="J48" s="279" t="s">
        <v>191</v>
      </c>
      <c r="K48" s="620" t="s">
        <v>190</v>
      </c>
    </row>
    <row r="49" spans="1:11" s="267" customFormat="1" ht="49.5" customHeight="1" thickBot="1">
      <c r="A49" s="643" t="s">
        <v>275</v>
      </c>
      <c r="B49" s="277"/>
      <c r="C49" s="268" t="s">
        <v>160</v>
      </c>
      <c r="D49" s="268"/>
      <c r="E49" s="389"/>
      <c r="F49" s="389"/>
      <c r="G49" s="389"/>
      <c r="H49" s="389"/>
      <c r="I49" s="395"/>
      <c r="J49" s="279"/>
      <c r="K49" s="620"/>
    </row>
    <row r="50" spans="1:11" s="267" customFormat="1" ht="42">
      <c r="A50" s="614" t="s">
        <v>118</v>
      </c>
      <c r="B50" s="273">
        <v>93</v>
      </c>
      <c r="C50" s="268" t="s">
        <v>160</v>
      </c>
      <c r="D50" s="268"/>
      <c r="E50" s="390"/>
      <c r="F50" s="390"/>
      <c r="G50" s="390" t="s">
        <v>262</v>
      </c>
      <c r="H50" s="390" t="s">
        <v>263</v>
      </c>
      <c r="I50" s="395" t="s">
        <v>181</v>
      </c>
      <c r="J50" s="279" t="s">
        <v>195</v>
      </c>
      <c r="K50" s="620" t="s">
        <v>192</v>
      </c>
    </row>
    <row r="51" spans="1:11" s="267" customFormat="1" ht="29" thickBot="1">
      <c r="A51" s="625" t="s">
        <v>119</v>
      </c>
      <c r="B51" s="626">
        <v>92</v>
      </c>
      <c r="C51" s="605" t="s">
        <v>160</v>
      </c>
      <c r="D51" s="605"/>
      <c r="E51" s="392"/>
      <c r="F51" s="392"/>
      <c r="G51" s="392" t="s">
        <v>264</v>
      </c>
      <c r="H51" s="392" t="s">
        <v>265</v>
      </c>
      <c r="I51" s="627" t="s">
        <v>181</v>
      </c>
      <c r="J51" s="628" t="s">
        <v>193</v>
      </c>
      <c r="K51" s="629" t="s">
        <v>194</v>
      </c>
    </row>
    <row r="52" spans="1:11" s="267" customFormat="1" ht="15" thickBot="1">
      <c r="A52" s="607"/>
      <c r="B52" s="608"/>
      <c r="C52" s="581"/>
      <c r="D52" s="581"/>
      <c r="E52" s="582"/>
      <c r="F52" s="582"/>
      <c r="G52" s="582"/>
      <c r="H52" s="582"/>
      <c r="I52" s="630"/>
      <c r="J52" s="582"/>
      <c r="K52" s="582"/>
    </row>
    <row r="53" spans="1:11" s="267" customFormat="1" ht="20">
      <c r="A53" s="595" t="s">
        <v>120</v>
      </c>
      <c r="B53" s="596"/>
      <c r="C53" s="610"/>
      <c r="D53" s="610"/>
      <c r="E53" s="611"/>
      <c r="F53" s="611"/>
      <c r="G53" s="611"/>
      <c r="H53" s="611"/>
      <c r="I53" s="612"/>
      <c r="J53" s="611"/>
      <c r="K53" s="613"/>
    </row>
    <row r="54" spans="1:11" s="267" customFormat="1" ht="38.25" customHeight="1" thickBot="1">
      <c r="A54" s="614" t="s">
        <v>123</v>
      </c>
      <c r="B54" s="586">
        <v>96</v>
      </c>
      <c r="C54" s="268" t="s">
        <v>159</v>
      </c>
      <c r="D54" s="268"/>
      <c r="E54" s="392"/>
      <c r="F54" s="392"/>
      <c r="G54" s="392" t="s">
        <v>260</v>
      </c>
      <c r="H54" s="392" t="s">
        <v>261</v>
      </c>
      <c r="I54" s="280" t="s">
        <v>125</v>
      </c>
      <c r="J54" s="275" t="s">
        <v>124</v>
      </c>
      <c r="K54" s="631" t="s">
        <v>223</v>
      </c>
    </row>
    <row r="55" spans="1:11" s="267" customFormat="1" ht="27.75" customHeight="1">
      <c r="A55" s="638" t="s">
        <v>157</v>
      </c>
      <c r="B55" s="616"/>
      <c r="C55" s="268" t="s">
        <v>159</v>
      </c>
      <c r="D55" s="268"/>
      <c r="E55" s="275"/>
      <c r="F55" s="275"/>
      <c r="G55" s="275"/>
      <c r="H55" s="275"/>
      <c r="I55" s="280"/>
      <c r="J55" s="275"/>
      <c r="K55" s="601"/>
    </row>
    <row r="56" spans="1:11" s="267" customFormat="1" ht="27.75" customHeight="1">
      <c r="A56" s="643" t="s">
        <v>380</v>
      </c>
      <c r="B56" s="277"/>
      <c r="C56" s="268"/>
      <c r="D56" s="639"/>
      <c r="E56" s="640"/>
      <c r="F56" s="640"/>
      <c r="G56" s="640"/>
      <c r="H56" s="640"/>
      <c r="I56" s="641"/>
      <c r="J56" s="640"/>
      <c r="K56" s="642"/>
    </row>
    <row r="57" spans="1:11" s="267" customFormat="1" ht="19.5" customHeight="1" thickBot="1">
      <c r="A57" s="636"/>
      <c r="B57" s="637"/>
      <c r="C57" s="589"/>
      <c r="D57" s="605"/>
      <c r="E57" s="632"/>
      <c r="F57" s="632"/>
      <c r="G57" s="632"/>
      <c r="H57" s="632"/>
      <c r="I57" s="633"/>
      <c r="J57" s="632"/>
      <c r="K57" s="634"/>
    </row>
    <row r="58" spans="1:11" s="267" customFormat="1" ht="36.75" customHeight="1"/>
    <row r="59" spans="1:11" s="267" customFormat="1">
      <c r="A59" s="325"/>
      <c r="B59" s="326"/>
      <c r="C59" s="327"/>
      <c r="D59" s="327"/>
      <c r="E59" s="328"/>
      <c r="F59" s="329"/>
      <c r="G59" s="330"/>
      <c r="H59" s="328"/>
      <c r="I59" s="329"/>
    </row>
    <row r="60" spans="1:11" s="267" customFormat="1" ht="20">
      <c r="A60" s="324" t="s">
        <v>168</v>
      </c>
      <c r="B60" s="273"/>
      <c r="C60" s="268"/>
      <c r="D60" s="268"/>
      <c r="E60" s="282"/>
      <c r="F60" s="282"/>
      <c r="G60" s="273"/>
      <c r="H60" s="282"/>
      <c r="I60" s="282"/>
    </row>
    <row r="61" spans="1:11" s="267" customFormat="1" ht="28">
      <c r="A61" s="570" t="s">
        <v>121</v>
      </c>
      <c r="B61" s="281">
        <v>96</v>
      </c>
      <c r="C61" s="268" t="s">
        <v>159</v>
      </c>
      <c r="D61" s="268"/>
      <c r="E61" s="269"/>
      <c r="F61" s="271"/>
      <c r="G61" s="270" t="s">
        <v>95</v>
      </c>
      <c r="H61" s="269" t="s">
        <v>122</v>
      </c>
      <c r="I61" s="890" t="s">
        <v>156</v>
      </c>
      <c r="J61" s="891"/>
    </row>
    <row r="62" spans="1:11" s="267" customFormat="1">
      <c r="A62" s="396" t="s">
        <v>202</v>
      </c>
      <c r="B62" s="273">
        <v>98</v>
      </c>
      <c r="C62" s="268" t="s">
        <v>158</v>
      </c>
      <c r="D62" s="268"/>
      <c r="E62" s="334"/>
      <c r="F62" s="397"/>
      <c r="G62" s="335" t="s">
        <v>226</v>
      </c>
      <c r="H62" s="336" t="s">
        <v>225</v>
      </c>
      <c r="I62" s="892" t="s">
        <v>227</v>
      </c>
      <c r="J62" s="893"/>
    </row>
    <row r="63" spans="1:11" s="267" customFormat="1" ht="28">
      <c r="A63" s="272" t="s">
        <v>169</v>
      </c>
      <c r="B63" s="273">
        <v>97</v>
      </c>
      <c r="C63" s="268" t="s">
        <v>159</v>
      </c>
      <c r="D63" s="268"/>
      <c r="E63" s="272"/>
      <c r="F63" s="397"/>
      <c r="G63" s="273"/>
      <c r="H63" s="283" t="s">
        <v>170</v>
      </c>
      <c r="I63" s="894" t="s">
        <v>171</v>
      </c>
      <c r="J63" s="895"/>
    </row>
    <row r="64" spans="1:11" s="267" customFormat="1">
      <c r="B64" s="284"/>
      <c r="C64" s="285"/>
      <c r="D64" s="285"/>
      <c r="G64" s="284"/>
    </row>
    <row r="65" spans="1:7" s="267" customFormat="1">
      <c r="B65" s="284"/>
      <c r="C65" s="285"/>
      <c r="D65" s="285"/>
      <c r="G65" s="284"/>
    </row>
    <row r="66" spans="1:7" s="267" customFormat="1" ht="20">
      <c r="A66" s="898" t="s">
        <v>126</v>
      </c>
      <c r="B66" s="898"/>
      <c r="C66" s="899"/>
      <c r="D66" s="899"/>
      <c r="E66" s="898"/>
      <c r="F66" s="898"/>
      <c r="G66" s="898"/>
    </row>
  </sheetData>
  <mergeCells count="15">
    <mergeCell ref="B4:E4"/>
    <mergeCell ref="B7:E7"/>
    <mergeCell ref="B2:E2"/>
    <mergeCell ref="B3:E3"/>
    <mergeCell ref="A8:G8"/>
    <mergeCell ref="B6:E6"/>
    <mergeCell ref="B5:E5"/>
    <mergeCell ref="I61:J61"/>
    <mergeCell ref="I62:J62"/>
    <mergeCell ref="I63:J63"/>
    <mergeCell ref="A10:G10"/>
    <mergeCell ref="A66:G66"/>
    <mergeCell ref="D28:D29"/>
    <mergeCell ref="D16:D18"/>
    <mergeCell ref="D12:D1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AE43"/>
  <sheetViews>
    <sheetView topLeftCell="C1" workbookViewId="0">
      <selection activeCell="N7" sqref="N7"/>
    </sheetView>
  </sheetViews>
  <sheetFormatPr baseColWidth="10" defaultRowHeight="12" x14ac:dyDescent="0"/>
  <cols>
    <col min="1" max="1" width="10.83203125" style="230"/>
    <col min="2" max="2" width="10.83203125" style="51"/>
    <col min="3" max="3" width="23.83203125" customWidth="1"/>
    <col min="4" max="16" width="10.83203125" style="204"/>
    <col min="17" max="17" width="12.33203125" style="204" customWidth="1"/>
    <col min="18" max="18" width="10.83203125" style="204"/>
    <col min="19" max="19" width="11.83203125" style="204" customWidth="1"/>
    <col min="20" max="27" width="10.83203125" style="204"/>
    <col min="28" max="28" width="11.6640625" style="204" customWidth="1"/>
    <col min="29" max="30" width="12.5" style="204" customWidth="1"/>
    <col min="31" max="31" width="10.83203125" style="204"/>
  </cols>
  <sheetData>
    <row r="1" spans="1:31" ht="30">
      <c r="C1" s="922" t="s">
        <v>177</v>
      </c>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row>
    <row r="2" spans="1:31" ht="22" thickBot="1">
      <c r="C2" s="923" t="s">
        <v>377</v>
      </c>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5"/>
    </row>
    <row r="3" spans="1:31" ht="128.25" customHeight="1" thickBot="1">
      <c r="C3" s="547" t="s">
        <v>376</v>
      </c>
      <c r="D3" s="548" t="s">
        <v>342</v>
      </c>
      <c r="E3" s="548" t="s">
        <v>343</v>
      </c>
      <c r="F3" s="548" t="s">
        <v>344</v>
      </c>
      <c r="G3" s="548" t="s">
        <v>345</v>
      </c>
      <c r="H3" s="548" t="s">
        <v>324</v>
      </c>
      <c r="I3" s="548" t="s">
        <v>325</v>
      </c>
      <c r="J3" s="548" t="s">
        <v>346</v>
      </c>
      <c r="K3" s="550" t="s">
        <v>422</v>
      </c>
      <c r="L3" s="551" t="s">
        <v>347</v>
      </c>
      <c r="M3" s="550" t="s">
        <v>421</v>
      </c>
      <c r="N3" s="549" t="s">
        <v>365</v>
      </c>
      <c r="O3" s="549" t="s">
        <v>348</v>
      </c>
      <c r="P3" s="549" t="s">
        <v>349</v>
      </c>
      <c r="Q3" s="549" t="s">
        <v>350</v>
      </c>
      <c r="R3" s="549" t="s">
        <v>351</v>
      </c>
      <c r="S3" s="567" t="s">
        <v>352</v>
      </c>
      <c r="T3" s="549" t="s">
        <v>353</v>
      </c>
      <c r="U3" s="549" t="s">
        <v>354</v>
      </c>
      <c r="V3" s="549" t="s">
        <v>355</v>
      </c>
      <c r="W3" s="549" t="s">
        <v>356</v>
      </c>
      <c r="X3" s="549" t="s">
        <v>357</v>
      </c>
      <c r="Y3" s="569" t="s">
        <v>359</v>
      </c>
      <c r="Z3" s="569" t="s">
        <v>358</v>
      </c>
      <c r="AA3" s="549" t="s">
        <v>360</v>
      </c>
      <c r="AB3" s="569" t="s">
        <v>362</v>
      </c>
      <c r="AC3" s="549" t="s">
        <v>361</v>
      </c>
      <c r="AD3" s="552" t="s">
        <v>363</v>
      </c>
      <c r="AE3" s="568" t="s">
        <v>364</v>
      </c>
    </row>
    <row r="4" spans="1:31" ht="14.25" customHeight="1" thickBot="1">
      <c r="A4" s="932" t="s">
        <v>175</v>
      </c>
      <c r="B4" s="926" t="s">
        <v>160</v>
      </c>
      <c r="C4" s="521" t="s">
        <v>367</v>
      </c>
      <c r="D4" s="526"/>
      <c r="E4" s="526"/>
      <c r="F4" s="526"/>
      <c r="G4" s="526"/>
      <c r="H4" s="526"/>
      <c r="I4" s="527"/>
      <c r="J4" s="527"/>
      <c r="K4" s="527"/>
      <c r="L4" s="526"/>
      <c r="M4" s="526"/>
      <c r="N4" s="527"/>
      <c r="O4" s="526"/>
      <c r="P4" s="526"/>
      <c r="Q4" s="526"/>
      <c r="R4" s="527"/>
      <c r="S4" s="526"/>
      <c r="T4" s="526"/>
      <c r="U4" s="526"/>
      <c r="V4" s="526"/>
      <c r="W4" s="526"/>
      <c r="X4" s="527"/>
      <c r="Y4" s="527"/>
      <c r="Z4" s="527"/>
      <c r="AA4" s="527"/>
      <c r="AB4" s="527"/>
      <c r="AC4" s="527"/>
      <c r="AD4" s="553"/>
      <c r="AE4" s="528"/>
    </row>
    <row r="5" spans="1:31" ht="13" thickTop="1">
      <c r="A5" s="933"/>
      <c r="B5" s="927"/>
      <c r="C5" s="251" t="s">
        <v>368</v>
      </c>
      <c r="D5" s="266"/>
      <c r="E5" s="266"/>
      <c r="F5" s="266"/>
      <c r="G5" s="266"/>
      <c r="H5" s="529"/>
      <c r="I5" s="529"/>
      <c r="J5" s="529"/>
      <c r="K5" s="529"/>
      <c r="L5" s="529"/>
      <c r="M5" s="529"/>
      <c r="N5" s="530"/>
      <c r="O5" s="529"/>
      <c r="P5" s="529"/>
      <c r="Q5" s="529"/>
      <c r="R5" s="530"/>
      <c r="S5" s="529"/>
      <c r="T5" s="529"/>
      <c r="U5" s="529"/>
      <c r="V5" s="530"/>
      <c r="W5" s="529"/>
      <c r="X5" s="529"/>
      <c r="Y5" s="529"/>
      <c r="Z5" s="529"/>
      <c r="AA5" s="529"/>
      <c r="AB5" s="529"/>
      <c r="AC5" s="530"/>
      <c r="AD5" s="554"/>
      <c r="AE5" s="531"/>
    </row>
    <row r="6" spans="1:31">
      <c r="A6" s="933"/>
      <c r="B6" s="927"/>
      <c r="C6" s="377" t="s">
        <v>369</v>
      </c>
      <c r="D6" s="266"/>
      <c r="E6" s="266"/>
      <c r="F6" s="266"/>
      <c r="G6" s="309"/>
      <c r="H6" s="532"/>
      <c r="I6" s="532"/>
      <c r="J6" s="532"/>
      <c r="K6" s="532"/>
      <c r="L6" s="532"/>
      <c r="M6" s="532"/>
      <c r="N6" s="532"/>
      <c r="O6" s="532"/>
      <c r="P6" s="532"/>
      <c r="Q6" s="532"/>
      <c r="R6" s="532"/>
      <c r="S6" s="532"/>
      <c r="T6" s="532"/>
      <c r="U6" s="532"/>
      <c r="V6" s="532"/>
      <c r="W6" s="532"/>
      <c r="X6" s="532"/>
      <c r="Y6" s="532"/>
      <c r="Z6" s="532"/>
      <c r="AA6" s="532"/>
      <c r="AB6" s="532"/>
      <c r="AC6" s="532"/>
      <c r="AD6" s="555"/>
      <c r="AE6" s="533"/>
    </row>
    <row r="7" spans="1:31">
      <c r="A7" s="933"/>
      <c r="B7" s="927"/>
      <c r="C7" s="229" t="s">
        <v>370</v>
      </c>
      <c r="D7" s="266"/>
      <c r="E7" s="266"/>
      <c r="F7" s="266"/>
      <c r="G7" s="218"/>
      <c r="H7" s="534"/>
      <c r="I7" s="535"/>
      <c r="J7" s="535"/>
      <c r="K7" s="535"/>
      <c r="L7" s="534"/>
      <c r="M7" s="534"/>
      <c r="N7" s="535"/>
      <c r="O7" s="534"/>
      <c r="P7" s="534"/>
      <c r="Q7" s="534"/>
      <c r="R7" s="535"/>
      <c r="S7" s="536"/>
      <c r="T7" s="534"/>
      <c r="U7" s="534"/>
      <c r="V7" s="534"/>
      <c r="W7" s="535"/>
      <c r="X7" s="534"/>
      <c r="Y7" s="534"/>
      <c r="Z7" s="534"/>
      <c r="AA7" s="534"/>
      <c r="AB7" s="534"/>
      <c r="AC7" s="535"/>
      <c r="AD7" s="556"/>
      <c r="AE7" s="531"/>
    </row>
    <row r="8" spans="1:31">
      <c r="A8" s="933"/>
      <c r="B8" s="927"/>
      <c r="C8" s="231" t="s">
        <v>371</v>
      </c>
      <c r="D8" s="529"/>
      <c r="E8" s="529"/>
      <c r="F8" s="529"/>
      <c r="G8" s="530"/>
      <c r="H8" s="541"/>
      <c r="I8" s="542"/>
      <c r="J8" s="542"/>
      <c r="K8" s="542"/>
      <c r="L8" s="541"/>
      <c r="M8" s="541"/>
      <c r="N8" s="542"/>
      <c r="O8" s="541"/>
      <c r="P8" s="541"/>
      <c r="Q8" s="541"/>
      <c r="R8" s="542"/>
      <c r="S8" s="546"/>
      <c r="T8" s="541"/>
      <c r="U8" s="541"/>
      <c r="V8" s="541"/>
      <c r="W8" s="542"/>
      <c r="X8" s="541"/>
      <c r="Y8" s="541"/>
      <c r="Z8" s="541"/>
      <c r="AA8" s="541"/>
      <c r="AB8" s="541"/>
      <c r="AC8" s="542"/>
      <c r="AD8" s="557"/>
      <c r="AE8" s="537"/>
    </row>
    <row r="9" spans="1:31" ht="13" thickBot="1">
      <c r="A9" s="933"/>
      <c r="B9" s="927"/>
      <c r="C9" s="517"/>
      <c r="D9" s="529"/>
      <c r="E9" s="529"/>
      <c r="F9" s="529"/>
      <c r="G9" s="529"/>
      <c r="H9" s="529"/>
      <c r="I9" s="530"/>
      <c r="J9" s="530"/>
      <c r="K9" s="530"/>
      <c r="L9" s="529"/>
      <c r="M9" s="529"/>
      <c r="N9" s="530"/>
      <c r="O9" s="529"/>
      <c r="P9" s="529"/>
      <c r="Q9" s="529"/>
      <c r="R9" s="529"/>
      <c r="S9" s="529"/>
      <c r="T9" s="529"/>
      <c r="U9" s="529"/>
      <c r="V9" s="530"/>
      <c r="W9" s="530"/>
      <c r="X9" s="530"/>
      <c r="Y9" s="530"/>
      <c r="Z9" s="530"/>
      <c r="AA9" s="530"/>
      <c r="AB9" s="530"/>
      <c r="AC9" s="529"/>
      <c r="AD9" s="558"/>
      <c r="AE9" s="537"/>
    </row>
    <row r="10" spans="1:31" ht="13" thickTop="1">
      <c r="A10" s="933"/>
      <c r="B10" s="928" t="s">
        <v>159</v>
      </c>
      <c r="C10" s="516" t="s">
        <v>372</v>
      </c>
      <c r="D10" s="538"/>
      <c r="E10" s="538"/>
      <c r="F10" s="538"/>
      <c r="G10" s="538"/>
      <c r="H10" s="538"/>
      <c r="I10" s="538"/>
      <c r="J10" s="538"/>
      <c r="K10" s="538"/>
      <c r="L10" s="538"/>
      <c r="M10" s="538"/>
      <c r="N10" s="538"/>
      <c r="O10" s="538"/>
      <c r="P10" s="538"/>
      <c r="Q10" s="538"/>
      <c r="R10" s="539"/>
      <c r="S10" s="538"/>
      <c r="T10" s="538"/>
      <c r="U10" s="538"/>
      <c r="V10" s="539"/>
      <c r="W10" s="539"/>
      <c r="X10" s="539"/>
      <c r="Y10" s="539"/>
      <c r="Z10" s="539"/>
      <c r="AA10" s="539"/>
      <c r="AB10" s="539"/>
      <c r="AC10" s="539"/>
      <c r="AD10" s="559"/>
      <c r="AE10" s="540"/>
    </row>
    <row r="11" spans="1:31">
      <c r="A11" s="933"/>
      <c r="B11" s="929"/>
      <c r="C11" s="229" t="s">
        <v>366</v>
      </c>
      <c r="D11" s="266"/>
      <c r="E11" s="266"/>
      <c r="F11" s="266"/>
      <c r="G11" s="266"/>
      <c r="H11" s="266"/>
      <c r="I11" s="266"/>
      <c r="J11" s="266"/>
      <c r="K11" s="266"/>
      <c r="L11" s="266"/>
      <c r="M11" s="266"/>
      <c r="N11" s="266"/>
      <c r="O11" s="266"/>
      <c r="P11" s="266"/>
      <c r="Q11" s="266"/>
      <c r="R11" s="218"/>
      <c r="S11" s="266"/>
      <c r="T11" s="266"/>
      <c r="U11" s="266"/>
      <c r="V11" s="218"/>
      <c r="W11" s="218"/>
      <c r="X11" s="218"/>
      <c r="Y11" s="218"/>
      <c r="Z11" s="218"/>
      <c r="AA11" s="218"/>
      <c r="AB11" s="218"/>
      <c r="AC11" s="218"/>
      <c r="AD11" s="218"/>
      <c r="AE11" s="218"/>
    </row>
    <row r="12" spans="1:31">
      <c r="A12" s="933"/>
      <c r="B12" s="929"/>
      <c r="C12" s="229" t="s">
        <v>373</v>
      </c>
      <c r="D12" s="266"/>
      <c r="E12" s="266"/>
      <c r="F12" s="266"/>
      <c r="G12" s="266"/>
      <c r="H12" s="218"/>
      <c r="I12" s="218"/>
      <c r="J12" s="218"/>
      <c r="K12" s="218"/>
      <c r="L12" s="218"/>
      <c r="M12" s="266"/>
      <c r="N12" s="266"/>
      <c r="O12" s="266"/>
      <c r="P12" s="266"/>
      <c r="Q12" s="266"/>
      <c r="R12" s="218"/>
      <c r="S12" s="266"/>
      <c r="T12" s="266"/>
      <c r="U12" s="266"/>
      <c r="V12" s="218"/>
      <c r="W12" s="218"/>
      <c r="X12" s="218"/>
      <c r="Y12" s="218"/>
      <c r="Z12" s="218"/>
      <c r="AA12" s="218"/>
      <c r="AB12" s="218"/>
      <c r="AC12" s="218"/>
      <c r="AD12" s="218"/>
      <c r="AE12" s="218"/>
    </row>
    <row r="13" spans="1:31">
      <c r="A13" s="933"/>
      <c r="B13" s="929"/>
      <c r="C13" s="758" t="s">
        <v>380</v>
      </c>
      <c r="D13" s="266"/>
      <c r="E13" s="266"/>
      <c r="F13" s="266"/>
      <c r="G13" s="266"/>
      <c r="H13" s="218"/>
      <c r="I13" s="218"/>
      <c r="J13" s="218"/>
      <c r="K13" s="218"/>
      <c r="L13" s="218"/>
      <c r="M13" s="266"/>
      <c r="N13" s="266"/>
      <c r="O13" s="266"/>
      <c r="P13" s="266"/>
      <c r="Q13" s="266"/>
      <c r="R13" s="218"/>
      <c r="S13" s="266"/>
      <c r="T13" s="266"/>
      <c r="U13" s="266"/>
      <c r="V13" s="218"/>
      <c r="W13" s="218"/>
      <c r="X13" s="218"/>
      <c r="Y13" s="218"/>
      <c r="Z13" s="218"/>
      <c r="AA13" s="218"/>
      <c r="AB13" s="218"/>
      <c r="AC13" s="218"/>
      <c r="AD13" s="218"/>
      <c r="AE13" s="218"/>
    </row>
    <row r="14" spans="1:31">
      <c r="A14" s="933"/>
      <c r="B14" s="929"/>
      <c r="C14" s="229"/>
      <c r="D14" s="266"/>
      <c r="E14" s="266"/>
      <c r="F14" s="266"/>
      <c r="G14" s="266"/>
      <c r="H14" s="218"/>
      <c r="I14" s="218"/>
      <c r="J14" s="218"/>
      <c r="K14" s="218"/>
      <c r="L14" s="218"/>
      <c r="M14" s="266"/>
      <c r="N14" s="266"/>
      <c r="O14" s="266"/>
      <c r="P14" s="266"/>
      <c r="Q14" s="266"/>
      <c r="R14" s="218"/>
      <c r="S14" s="266"/>
      <c r="T14" s="266"/>
      <c r="U14" s="266"/>
      <c r="V14" s="218"/>
      <c r="W14" s="218"/>
      <c r="X14" s="218"/>
      <c r="Y14" s="218"/>
      <c r="Z14" s="218"/>
      <c r="AA14" s="218"/>
      <c r="AB14" s="218"/>
      <c r="AC14" s="218"/>
      <c r="AD14" s="218"/>
      <c r="AE14" s="218"/>
    </row>
    <row r="15" spans="1:31" ht="13" thickBot="1">
      <c r="A15" s="933"/>
      <c r="B15" s="930"/>
      <c r="C15" s="517"/>
      <c r="D15" s="543"/>
      <c r="E15" s="543"/>
      <c r="F15" s="543"/>
      <c r="G15" s="544"/>
      <c r="H15" s="543"/>
      <c r="I15" s="543"/>
      <c r="J15" s="543"/>
      <c r="K15" s="543"/>
      <c r="L15" s="543"/>
      <c r="M15" s="544"/>
      <c r="N15" s="544"/>
      <c r="O15" s="543"/>
      <c r="P15" s="543"/>
      <c r="Q15" s="543"/>
      <c r="R15" s="544"/>
      <c r="S15" s="544"/>
      <c r="T15" s="543"/>
      <c r="U15" s="543"/>
      <c r="V15" s="544"/>
      <c r="W15" s="544"/>
      <c r="X15" s="544"/>
      <c r="Y15" s="544"/>
      <c r="Z15" s="544"/>
      <c r="AA15" s="544"/>
      <c r="AB15" s="544"/>
      <c r="AC15" s="544"/>
      <c r="AD15" s="560"/>
      <c r="AE15" s="545"/>
    </row>
    <row r="16" spans="1:31" ht="13" thickTop="1">
      <c r="A16" s="933"/>
      <c r="B16" s="928" t="s">
        <v>158</v>
      </c>
      <c r="C16" s="516" t="s">
        <v>374</v>
      </c>
      <c r="D16" s="242"/>
      <c r="E16" s="243"/>
      <c r="F16" s="243"/>
      <c r="G16" s="243"/>
      <c r="H16" s="243"/>
      <c r="I16" s="243"/>
      <c r="J16" s="243"/>
      <c r="K16" s="243"/>
      <c r="L16" s="243"/>
      <c r="M16" s="243"/>
      <c r="N16" s="243"/>
      <c r="O16" s="242"/>
      <c r="P16" s="243"/>
      <c r="Q16" s="243"/>
      <c r="R16" s="243"/>
      <c r="S16" s="243"/>
      <c r="T16" s="243"/>
      <c r="U16" s="243"/>
      <c r="V16" s="243"/>
      <c r="W16" s="243"/>
      <c r="X16" s="243"/>
      <c r="Y16" s="243"/>
      <c r="Z16" s="243"/>
      <c r="AA16" s="243"/>
      <c r="AB16" s="243"/>
      <c r="AC16" s="243"/>
      <c r="AD16" s="561"/>
      <c r="AE16" s="523"/>
    </row>
    <row r="17" spans="1:31">
      <c r="A17" s="933"/>
      <c r="B17" s="931"/>
      <c r="C17" s="229" t="s">
        <v>375</v>
      </c>
      <c r="D17" s="215"/>
      <c r="E17" s="422"/>
      <c r="F17" s="422"/>
      <c r="G17" s="422"/>
      <c r="H17" s="422"/>
      <c r="I17" s="215"/>
      <c r="J17" s="215"/>
      <c r="K17" s="215"/>
      <c r="L17" s="422"/>
      <c r="M17" s="422"/>
      <c r="N17" s="422"/>
      <c r="O17" s="215"/>
      <c r="P17" s="422"/>
      <c r="Q17" s="422"/>
      <c r="R17" s="422"/>
      <c r="S17" s="422"/>
      <c r="T17" s="422"/>
      <c r="U17" s="422"/>
      <c r="V17" s="422"/>
      <c r="W17" s="422"/>
      <c r="X17" s="422"/>
      <c r="Y17" s="422"/>
      <c r="Z17" s="422"/>
      <c r="AA17" s="422"/>
      <c r="AB17" s="422"/>
      <c r="AC17" s="422"/>
      <c r="AD17" s="364"/>
      <c r="AE17" s="522"/>
    </row>
    <row r="18" spans="1:31">
      <c r="A18" s="933"/>
      <c r="B18" s="931"/>
      <c r="C18" s="758" t="s">
        <v>414</v>
      </c>
      <c r="D18" s="215"/>
      <c r="E18" s="422"/>
      <c r="F18" s="422"/>
      <c r="G18" s="422"/>
      <c r="H18" s="422"/>
      <c r="I18" s="215"/>
      <c r="J18" s="215"/>
      <c r="K18" s="215"/>
      <c r="L18" s="422"/>
      <c r="M18" s="422"/>
      <c r="N18" s="422"/>
      <c r="O18" s="215"/>
      <c r="P18" s="422"/>
      <c r="Q18" s="422"/>
      <c r="R18" s="422"/>
      <c r="S18" s="422"/>
      <c r="T18" s="215"/>
      <c r="U18" s="422"/>
      <c r="V18" s="215"/>
      <c r="W18" s="422"/>
      <c r="X18" s="215"/>
      <c r="Y18" s="215"/>
      <c r="Z18" s="215"/>
      <c r="AA18" s="215"/>
      <c r="AB18" s="215"/>
      <c r="AC18" s="422"/>
      <c r="AD18" s="364"/>
      <c r="AE18" s="524"/>
    </row>
    <row r="19" spans="1:31">
      <c r="A19" s="933"/>
      <c r="B19" s="931"/>
      <c r="C19" s="229"/>
      <c r="D19" s="215"/>
      <c r="E19" s="422"/>
      <c r="F19" s="422"/>
      <c r="G19" s="422"/>
      <c r="H19" s="422"/>
      <c r="I19" s="422"/>
      <c r="J19" s="422"/>
      <c r="K19" s="759"/>
      <c r="L19" s="422"/>
      <c r="M19" s="422"/>
      <c r="N19" s="422"/>
      <c r="O19" s="215"/>
      <c r="P19" s="422"/>
      <c r="Q19" s="422"/>
      <c r="R19" s="422"/>
      <c r="S19" s="422"/>
      <c r="T19" s="422"/>
      <c r="U19" s="422"/>
      <c r="V19" s="422"/>
      <c r="W19" s="422"/>
      <c r="X19" s="422"/>
      <c r="Y19" s="422"/>
      <c r="Z19" s="422"/>
      <c r="AA19" s="422"/>
      <c r="AB19" s="422"/>
      <c r="AC19" s="422"/>
      <c r="AD19" s="364"/>
      <c r="AE19" s="522"/>
    </row>
    <row r="20" spans="1:31">
      <c r="A20" s="933"/>
      <c r="B20" s="935" t="s">
        <v>341</v>
      </c>
      <c r="C20" s="236" t="s">
        <v>162</v>
      </c>
      <c r="D20" s="215"/>
      <c r="E20" s="422"/>
      <c r="F20" s="422"/>
      <c r="G20" s="422"/>
      <c r="H20" s="422"/>
      <c r="I20" s="422"/>
      <c r="J20" s="422"/>
      <c r="K20" s="759"/>
      <c r="L20" s="422"/>
      <c r="M20" s="422"/>
      <c r="N20" s="422"/>
      <c r="O20" s="215"/>
      <c r="P20" s="422"/>
      <c r="Q20" s="422"/>
      <c r="R20" s="422"/>
      <c r="S20" s="422"/>
      <c r="T20" s="422"/>
      <c r="U20" s="422"/>
      <c r="V20" s="422"/>
      <c r="W20" s="422"/>
      <c r="X20" s="422"/>
      <c r="Y20" s="422"/>
      <c r="Z20" s="422"/>
      <c r="AA20" s="422"/>
      <c r="AB20" s="422"/>
      <c r="AC20" s="422"/>
      <c r="AD20" s="364"/>
      <c r="AE20" s="522"/>
    </row>
    <row r="21" spans="1:31" ht="13" thickBot="1">
      <c r="A21" s="934"/>
      <c r="B21" s="936"/>
      <c r="C21" s="233" t="s">
        <v>163</v>
      </c>
      <c r="D21" s="518"/>
      <c r="E21" s="519"/>
      <c r="F21" s="519"/>
      <c r="G21" s="519"/>
      <c r="H21" s="519"/>
      <c r="I21" s="519"/>
      <c r="J21" s="519"/>
      <c r="K21" s="519"/>
      <c r="L21" s="519"/>
      <c r="M21" s="519"/>
      <c r="N21" s="519"/>
      <c r="O21" s="518"/>
      <c r="P21" s="519"/>
      <c r="Q21" s="519"/>
      <c r="R21" s="519"/>
      <c r="S21" s="519"/>
      <c r="T21" s="519"/>
      <c r="U21" s="519"/>
      <c r="V21" s="519"/>
      <c r="W21" s="519"/>
      <c r="X21" s="519"/>
      <c r="Y21" s="519"/>
      <c r="Z21" s="519"/>
      <c r="AA21" s="519"/>
      <c r="AB21" s="519"/>
      <c r="AC21" s="519"/>
      <c r="AD21" s="520"/>
      <c r="AE21" s="525"/>
    </row>
    <row r="22" spans="1:31">
      <c r="A22" s="918" t="s">
        <v>174</v>
      </c>
      <c r="B22" s="914" t="s">
        <v>160</v>
      </c>
      <c r="C22" s="254" t="s">
        <v>164</v>
      </c>
      <c r="D22" s="248"/>
      <c r="E22" s="248"/>
      <c r="F22" s="248"/>
      <c r="G22" s="248"/>
      <c r="H22" s="248"/>
      <c r="I22" s="237"/>
      <c r="J22" s="237"/>
      <c r="K22" s="237"/>
      <c r="L22" s="248"/>
      <c r="M22" s="248"/>
      <c r="N22" s="248"/>
      <c r="O22" s="248"/>
      <c r="P22" s="237"/>
      <c r="Q22" s="248"/>
      <c r="R22" s="237"/>
      <c r="S22" s="237"/>
      <c r="T22" s="237"/>
      <c r="U22" s="248"/>
      <c r="V22" s="237"/>
      <c r="W22" s="237"/>
      <c r="X22" s="237"/>
      <c r="Y22" s="237"/>
      <c r="Z22" s="237"/>
      <c r="AA22" s="237"/>
      <c r="AB22" s="237"/>
      <c r="AC22" s="237"/>
      <c r="AD22" s="562"/>
      <c r="AE22" s="238"/>
    </row>
    <row r="23" spans="1:31">
      <c r="A23" s="919"/>
      <c r="B23" s="916"/>
      <c r="C23" s="250" t="s">
        <v>165</v>
      </c>
      <c r="D23" s="398"/>
      <c r="E23" s="398"/>
      <c r="F23" s="398"/>
      <c r="G23" s="398"/>
      <c r="H23" s="398"/>
      <c r="I23" s="399"/>
      <c r="J23" s="399"/>
      <c r="K23" s="399"/>
      <c r="L23" s="398"/>
      <c r="M23" s="398"/>
      <c r="N23" s="398"/>
      <c r="O23" s="398"/>
      <c r="P23" s="399"/>
      <c r="Q23" s="398"/>
      <c r="R23" s="399"/>
      <c r="S23" s="399"/>
      <c r="T23" s="398"/>
      <c r="U23" s="398"/>
      <c r="V23" s="399"/>
      <c r="W23" s="399"/>
      <c r="X23" s="399"/>
      <c r="Y23" s="399"/>
      <c r="Z23" s="399"/>
      <c r="AA23" s="399"/>
      <c r="AB23" s="399"/>
      <c r="AC23" s="399"/>
      <c r="AD23" s="563"/>
      <c r="AE23" s="400"/>
    </row>
    <row r="24" spans="1:31" ht="13" thickBot="1">
      <c r="A24" s="919"/>
      <c r="B24" s="917"/>
      <c r="C24" s="231" t="s">
        <v>166</v>
      </c>
      <c r="D24" s="241"/>
      <c r="E24" s="257"/>
      <c r="F24" s="232"/>
      <c r="G24" s="232"/>
      <c r="H24" s="257"/>
      <c r="I24" s="232"/>
      <c r="J24" s="232"/>
      <c r="K24" s="232"/>
      <c r="L24" s="257"/>
      <c r="M24" s="257"/>
      <c r="N24" s="232"/>
      <c r="O24" s="241"/>
      <c r="P24" s="232"/>
      <c r="Q24" s="232"/>
      <c r="R24" s="232"/>
      <c r="S24" s="232"/>
      <c r="T24" s="232"/>
      <c r="U24" s="232"/>
      <c r="V24" s="232"/>
      <c r="W24" s="232"/>
      <c r="X24" s="232"/>
      <c r="Y24" s="232"/>
      <c r="Z24" s="232"/>
      <c r="AA24" s="232"/>
      <c r="AB24" s="232"/>
      <c r="AC24" s="232"/>
      <c r="AD24" s="564"/>
      <c r="AE24" s="244"/>
    </row>
    <row r="25" spans="1:31" ht="14" thickTop="1" thickBot="1">
      <c r="A25" s="919"/>
      <c r="B25" s="255" t="s">
        <v>159</v>
      </c>
      <c r="C25" s="245" t="s">
        <v>167</v>
      </c>
      <c r="D25" s="246"/>
      <c r="E25" s="246"/>
      <c r="F25" s="246"/>
      <c r="G25" s="246"/>
      <c r="H25" s="246"/>
      <c r="I25" s="246"/>
      <c r="J25" s="246"/>
      <c r="K25" s="246"/>
      <c r="L25" s="246"/>
      <c r="M25" s="246"/>
      <c r="N25" s="246"/>
      <c r="O25" s="258"/>
      <c r="P25" s="246"/>
      <c r="Q25" s="246"/>
      <c r="R25" s="246"/>
      <c r="S25" s="246"/>
      <c r="T25" s="246"/>
      <c r="U25" s="246"/>
      <c r="V25" s="246"/>
      <c r="W25" s="246"/>
      <c r="X25" s="246"/>
      <c r="Y25" s="246"/>
      <c r="Z25" s="246"/>
      <c r="AA25" s="246"/>
      <c r="AB25" s="246"/>
      <c r="AC25" s="246"/>
      <c r="AD25" s="565"/>
      <c r="AE25" s="247"/>
    </row>
    <row r="26" spans="1:31" ht="13" thickTop="1">
      <c r="A26" s="919"/>
      <c r="B26" s="914" t="s">
        <v>158</v>
      </c>
      <c r="C26" s="236" t="s">
        <v>172</v>
      </c>
      <c r="D26" s="237"/>
      <c r="E26" s="237"/>
      <c r="F26" s="237"/>
      <c r="G26" s="237"/>
      <c r="H26" s="237"/>
      <c r="I26" s="237"/>
      <c r="J26" s="237"/>
      <c r="K26" s="237"/>
      <c r="L26" s="237"/>
      <c r="M26" s="237"/>
      <c r="N26" s="237"/>
      <c r="O26" s="248"/>
      <c r="P26" s="237"/>
      <c r="Q26" s="237"/>
      <c r="R26" s="237"/>
      <c r="S26" s="237"/>
      <c r="T26" s="237"/>
      <c r="U26" s="237"/>
      <c r="V26" s="237"/>
      <c r="W26" s="237"/>
      <c r="X26" s="237"/>
      <c r="Y26" s="237"/>
      <c r="Z26" s="237"/>
      <c r="AA26" s="237"/>
      <c r="AB26" s="237"/>
      <c r="AC26" s="237"/>
      <c r="AD26" s="562"/>
      <c r="AE26" s="238"/>
    </row>
    <row r="27" spans="1:31" ht="13" thickBot="1">
      <c r="A27" s="920"/>
      <c r="B27" s="915"/>
      <c r="C27" s="233" t="s">
        <v>173</v>
      </c>
      <c r="D27" s="234"/>
      <c r="E27" s="234"/>
      <c r="F27" s="234"/>
      <c r="G27" s="234"/>
      <c r="H27" s="234"/>
      <c r="I27" s="234"/>
      <c r="J27" s="234"/>
      <c r="K27" s="234"/>
      <c r="L27" s="234"/>
      <c r="M27" s="234"/>
      <c r="N27" s="234"/>
      <c r="O27" s="259"/>
      <c r="P27" s="234"/>
      <c r="Q27" s="234"/>
      <c r="R27" s="234"/>
      <c r="S27" s="234"/>
      <c r="T27" s="234"/>
      <c r="U27" s="234"/>
      <c r="V27" s="234"/>
      <c r="W27" s="234"/>
      <c r="X27" s="234"/>
      <c r="Y27" s="234"/>
      <c r="Z27" s="234"/>
      <c r="AA27" s="234"/>
      <c r="AB27" s="234"/>
      <c r="AC27" s="234"/>
      <c r="AD27" s="566"/>
      <c r="AE27" s="235"/>
    </row>
    <row r="30" spans="1:31" ht="13" thickBot="1"/>
    <row r="31" spans="1:31" ht="13" thickTop="1">
      <c r="C31" s="249"/>
    </row>
    <row r="32" spans="1:31">
      <c r="C32" s="250"/>
      <c r="D32" s="921"/>
      <c r="E32" s="921"/>
      <c r="F32" s="921"/>
      <c r="G32" s="921"/>
    </row>
    <row r="33" spans="3:3">
      <c r="C33" s="403"/>
    </row>
    <row r="34" spans="3:3">
      <c r="C34" s="250"/>
    </row>
    <row r="35" spans="3:3" ht="13" thickBot="1">
      <c r="C35" s="402"/>
    </row>
    <row r="36" spans="3:3" ht="13" thickTop="1">
      <c r="C36" s="251"/>
    </row>
    <row r="37" spans="3:3">
      <c r="C37" s="252"/>
    </row>
    <row r="38" spans="3:3" ht="13" thickBot="1">
      <c r="C38" s="253"/>
    </row>
    <row r="39" spans="3:3" ht="13" thickTop="1">
      <c r="C39" s="236"/>
    </row>
    <row r="40" spans="3:3">
      <c r="C40" s="229"/>
    </row>
    <row r="41" spans="3:3">
      <c r="C41" s="229"/>
    </row>
    <row r="42" spans="3:3" ht="13" thickBot="1">
      <c r="C42" s="240"/>
    </row>
    <row r="43" spans="3:3" ht="13" thickTop="1"/>
  </sheetData>
  <mergeCells count="11">
    <mergeCell ref="B26:B27"/>
    <mergeCell ref="B22:B24"/>
    <mergeCell ref="A22:A27"/>
    <mergeCell ref="D32:G32"/>
    <mergeCell ref="C1:AE1"/>
    <mergeCell ref="C2:AE2"/>
    <mergeCell ref="B4:B9"/>
    <mergeCell ref="B10:B15"/>
    <mergeCell ref="B16:B19"/>
    <mergeCell ref="A4:A21"/>
    <mergeCell ref="B20:B21"/>
  </mergeCells>
  <pageMargins left="0.19685039370078741" right="0.31496062992125984" top="0.35433070866141736" bottom="0.35433070866141736" header="0" footer="0"/>
  <pageSetup paperSize="9" orientation="landscape" horizont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49er</vt:lpstr>
      <vt:lpstr>Gpe FJ</vt:lpstr>
      <vt:lpstr>Gpe Espoir</vt:lpstr>
      <vt:lpstr>HC 16 + KL 15,5</vt:lpstr>
      <vt:lpstr>CalendriersCommuns</vt:lpstr>
      <vt:lpstr>Stratégie</vt:lpstr>
      <vt:lpstr>EncadrementActions</vt:lpstr>
      <vt:lpstr>Potentiels</vt:lpstr>
      <vt:lpstr>DélégationsPrésence</vt:lpstr>
      <vt:lpstr>Logistique</vt:lpstr>
    </vt:vector>
  </TitlesOfParts>
  <Company>ENV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Pôle France</dc:creator>
  <cp:lastModifiedBy>Ian Clingan</cp:lastModifiedBy>
  <cp:lastPrinted>2016-02-10T16:25:09Z</cp:lastPrinted>
  <dcterms:created xsi:type="dcterms:W3CDTF">1999-11-25T12:25:54Z</dcterms:created>
  <dcterms:modified xsi:type="dcterms:W3CDTF">2018-01-25T08:46:52Z</dcterms:modified>
</cp:coreProperties>
</file>